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1760"/>
  </bookViews>
  <sheets>
    <sheet name="2019" sheetId="6" r:id="rId1"/>
  </sheets>
  <definedNames>
    <definedName name="_xlnm.Print_Area" localSheetId="0">'2019'!$A$1:$L$187</definedName>
  </definedNames>
  <calcPr calcId="145621"/>
</workbook>
</file>

<file path=xl/calcChain.xml><?xml version="1.0" encoding="utf-8"?>
<calcChain xmlns="http://schemas.openxmlformats.org/spreadsheetml/2006/main">
  <c r="C175" i="6" l="1"/>
  <c r="C177" i="6" s="1"/>
  <c r="I150" i="6" l="1"/>
  <c r="I107" i="6"/>
  <c r="I139" i="6"/>
  <c r="I126" i="6"/>
  <c r="I117" i="6"/>
  <c r="I102" i="6"/>
  <c r="I79" i="6"/>
  <c r="I67" i="6"/>
  <c r="I49" i="6"/>
  <c r="I12" i="6"/>
  <c r="I155" i="6" l="1"/>
  <c r="C185" i="6" l="1"/>
  <c r="H102" i="6" l="1"/>
  <c r="H139" i="6" l="1"/>
  <c r="H126" i="6"/>
  <c r="H117" i="6"/>
  <c r="H107" i="6"/>
  <c r="H67" i="6"/>
  <c r="H12" i="6"/>
  <c r="H155" i="6" l="1"/>
  <c r="G107" i="6"/>
  <c r="G12" i="6" l="1"/>
  <c r="G138" i="6"/>
  <c r="G126" i="6"/>
  <c r="G117" i="6"/>
  <c r="G67" i="6"/>
  <c r="F107" i="6" l="1"/>
  <c r="F150" i="6"/>
  <c r="F139" i="6"/>
  <c r="F126" i="6"/>
  <c r="F117" i="6"/>
  <c r="F102" i="6"/>
  <c r="F79" i="6"/>
  <c r="F67" i="6"/>
  <c r="F49" i="6"/>
  <c r="F12" i="6"/>
  <c r="F155" i="6" l="1"/>
  <c r="E150" i="6"/>
  <c r="E12" i="6"/>
  <c r="E79" i="6" l="1"/>
  <c r="E126" i="6"/>
  <c r="E117" i="6"/>
  <c r="E102" i="6"/>
  <c r="E49" i="6"/>
  <c r="E107" i="6"/>
  <c r="E155" i="6" l="1"/>
  <c r="D144" i="6"/>
  <c r="D143" i="6"/>
  <c r="D139" i="6"/>
  <c r="D126" i="6"/>
  <c r="D117" i="6"/>
  <c r="D107" i="6"/>
  <c r="D79" i="6"/>
  <c r="D67" i="6"/>
  <c r="D39" i="6"/>
  <c r="D38" i="6"/>
  <c r="D37" i="6"/>
  <c r="D31" i="6"/>
  <c r="D30" i="6"/>
  <c r="D29" i="6"/>
  <c r="D25" i="6"/>
  <c r="D24" i="6"/>
  <c r="D23" i="6"/>
  <c r="D22" i="6"/>
  <c r="D21" i="6"/>
  <c r="D20" i="6"/>
  <c r="D9" i="6"/>
  <c r="D6" i="6"/>
  <c r="D5" i="6"/>
  <c r="D12" i="6" l="1"/>
  <c r="D49" i="6"/>
  <c r="D102" i="6"/>
  <c r="D150" i="6"/>
  <c r="D155" i="6" l="1"/>
</calcChain>
</file>

<file path=xl/sharedStrings.xml><?xml version="1.0" encoding="utf-8"?>
<sst xmlns="http://schemas.openxmlformats.org/spreadsheetml/2006/main" count="162" uniqueCount="149">
  <si>
    <t>Mayor / Council</t>
  </si>
  <si>
    <t>Carra pension + MRC share</t>
  </si>
  <si>
    <t>Travel</t>
  </si>
  <si>
    <t>FQM Congress</t>
  </si>
  <si>
    <t>Total</t>
  </si>
  <si>
    <t>ADMINISTRATION</t>
  </si>
  <si>
    <t>Postage and courrier</t>
  </si>
  <si>
    <t>Telephone and fax (office &amp; Fire dept.)</t>
  </si>
  <si>
    <t>Public notices / Advertising &amp; promotions</t>
  </si>
  <si>
    <t>Legal fees</t>
  </si>
  <si>
    <t>Audit and bookkeeping</t>
  </si>
  <si>
    <t>Other professional fees</t>
  </si>
  <si>
    <t>Capital expenditures</t>
  </si>
  <si>
    <t>Association fees (ADMQ)</t>
  </si>
  <si>
    <t>Office heat - 50%</t>
  </si>
  <si>
    <t>Office hydro - 50%</t>
  </si>
  <si>
    <t>Web site hosting</t>
  </si>
  <si>
    <t>Photocopy lease agreement</t>
  </si>
  <si>
    <t>Hydro - corner lot</t>
  </si>
  <si>
    <t>Hydro - municipal garage</t>
  </si>
  <si>
    <t>Hydro - mail boxes</t>
  </si>
  <si>
    <t>Heat - municipal garage</t>
  </si>
  <si>
    <t>Miscellaneous expense</t>
  </si>
  <si>
    <t>Bank and finance charges</t>
  </si>
  <si>
    <t>Back up program</t>
  </si>
  <si>
    <t>Elections</t>
  </si>
  <si>
    <t>DONATIONS</t>
  </si>
  <si>
    <t>Heart Foundation</t>
  </si>
  <si>
    <t>Bethany Hall</t>
  </si>
  <si>
    <t>Bursary - Students</t>
  </si>
  <si>
    <t>Skating club</t>
  </si>
  <si>
    <t>State of emergency contract</t>
  </si>
  <si>
    <t>SERVICES</t>
  </si>
  <si>
    <t>Police - public security</t>
  </si>
  <si>
    <t>Fire services:  Services, FC remuneration</t>
  </si>
  <si>
    <t>F. T. operation, Grant, GST, Mis. Expense</t>
  </si>
  <si>
    <t>Training for fire fighters</t>
  </si>
  <si>
    <t>ROADS</t>
  </si>
  <si>
    <t>Benefits</t>
  </si>
  <si>
    <t>Mileage</t>
  </si>
  <si>
    <t>Backhoe maintenance</t>
  </si>
  <si>
    <t>Grader maintenance</t>
  </si>
  <si>
    <t>Fuel and lube</t>
  </si>
  <si>
    <t>Small tool purchases</t>
  </si>
  <si>
    <t>Employee supplies</t>
  </si>
  <si>
    <t>Municipal truck operations</t>
  </si>
  <si>
    <t xml:space="preserve">Snow plow contract </t>
  </si>
  <si>
    <t>Snow plow contract - trout lake road</t>
  </si>
  <si>
    <t>Street lights</t>
  </si>
  <si>
    <t>SANITATION</t>
  </si>
  <si>
    <t>Tom Orr- waste pick up</t>
  </si>
  <si>
    <t>Maintenance to landfill site</t>
  </si>
  <si>
    <t>Recycling cost</t>
  </si>
  <si>
    <t>INSPECTIONS</t>
  </si>
  <si>
    <t>Books and manuals</t>
  </si>
  <si>
    <t>Formations</t>
  </si>
  <si>
    <t>Combeq Association fees</t>
  </si>
  <si>
    <t>CLUB DONATIONS</t>
  </si>
  <si>
    <t>DLRA</t>
  </si>
  <si>
    <t>Mt O'Brien</t>
  </si>
  <si>
    <t>Neil Lake Association</t>
  </si>
  <si>
    <t>George Lake Association</t>
  </si>
  <si>
    <t>Presley domaine</t>
  </si>
  <si>
    <t>LIBRARY</t>
  </si>
  <si>
    <t>Hydro - 50%</t>
  </si>
  <si>
    <t>Heat - 50%</t>
  </si>
  <si>
    <t>Operating System - Multilus</t>
  </si>
  <si>
    <t xml:space="preserve">Annual cost (books, suppies, magazines, </t>
  </si>
  <si>
    <t>mtgs, contributions, mileage</t>
  </si>
  <si>
    <t>employees, maint. Supplies</t>
  </si>
  <si>
    <t>TOTAL EXPENDITURES</t>
  </si>
  <si>
    <t>KNOWN REVENUES</t>
  </si>
  <si>
    <t>Road grant</t>
  </si>
  <si>
    <t>Transfers</t>
  </si>
  <si>
    <t>Permits /miscellaneous</t>
  </si>
  <si>
    <t>Gas tax</t>
  </si>
  <si>
    <t>Souvention Salariale</t>
  </si>
  <si>
    <t>Total known revenues</t>
  </si>
  <si>
    <t>Total expenditures</t>
  </si>
  <si>
    <t>Total evaluations</t>
  </si>
  <si>
    <t>Road maintenance (sand, gravel, stone)</t>
  </si>
  <si>
    <t xml:space="preserve">Capital expenditures </t>
  </si>
  <si>
    <t>Low Lion Club</t>
  </si>
  <si>
    <t>Inter-Municipal Kazabazua</t>
  </si>
  <si>
    <t>Fire Truck</t>
  </si>
  <si>
    <t>Terms Deposits</t>
  </si>
  <si>
    <t>Prevention Inspection</t>
  </si>
  <si>
    <t>end of year 2013</t>
  </si>
  <si>
    <t>Snow plow contract -Lauzon</t>
  </si>
  <si>
    <t>6698 (diesel)</t>
  </si>
  <si>
    <t>7974.42 (Gas)</t>
  </si>
  <si>
    <t>Cenotaph</t>
  </si>
  <si>
    <t>Computers</t>
  </si>
  <si>
    <t>Insurance</t>
  </si>
  <si>
    <t>Training</t>
  </si>
  <si>
    <t>Travel- Training &amp; ADMQ Congress</t>
  </si>
  <si>
    <t>Office supplies &amp; copies &amp; Software Renewal</t>
  </si>
  <si>
    <t>Fire Dispatch</t>
  </si>
  <si>
    <t>Plates &amp; Licenses</t>
  </si>
  <si>
    <t xml:space="preserve">Kazabazua Volunteers Fire Fighters </t>
  </si>
  <si>
    <t>MRC Shares</t>
  </si>
  <si>
    <t>Fonds Vert</t>
  </si>
  <si>
    <t>Metal</t>
  </si>
  <si>
    <t>Summer Grant</t>
  </si>
  <si>
    <t>MP Pontiac</t>
  </si>
  <si>
    <t>Recycle Quebec</t>
  </si>
  <si>
    <t xml:space="preserve">Repairs and maintenance </t>
  </si>
  <si>
    <t>Expenses 2015</t>
  </si>
  <si>
    <t>Remuneration By-Law</t>
  </si>
  <si>
    <t>Hearing Fondation</t>
  </si>
  <si>
    <t>Cancer Fondation</t>
  </si>
  <si>
    <t>ACU</t>
  </si>
  <si>
    <t>Interest on taxes</t>
  </si>
  <si>
    <t>Office Salaries</t>
  </si>
  <si>
    <t>Road Salaries</t>
  </si>
  <si>
    <t>Salaries and remittances</t>
  </si>
  <si>
    <t>Tax revenu</t>
  </si>
  <si>
    <t>Mill Rate</t>
  </si>
  <si>
    <t>Corner Lot expenses</t>
  </si>
  <si>
    <t>Shop Supplies</t>
  </si>
  <si>
    <t>Special Road Project</t>
  </si>
  <si>
    <t xml:space="preserve">Public land </t>
  </si>
  <si>
    <t>MMQ</t>
  </si>
  <si>
    <t>Salaries and Benefits</t>
  </si>
  <si>
    <t>GST/QST</t>
  </si>
  <si>
    <t>Churches</t>
  </si>
  <si>
    <t>FQM + UMQ Association Fees</t>
  </si>
  <si>
    <t>Interest Temporary Loan</t>
  </si>
  <si>
    <t>Boat Wash Station</t>
  </si>
  <si>
    <t>Communication</t>
  </si>
  <si>
    <t>Tool and small equipement repairs</t>
  </si>
  <si>
    <t>Website</t>
  </si>
  <si>
    <t>Shawville fair / Low's Arena</t>
  </si>
  <si>
    <t>Miscelleneous</t>
  </si>
  <si>
    <t>Radio License</t>
  </si>
  <si>
    <t xml:space="preserve">Office equipment maintenance </t>
  </si>
  <si>
    <t>Flags</t>
  </si>
  <si>
    <t>Municipal Garage Maintenance</t>
  </si>
  <si>
    <t>Salary deductions</t>
  </si>
  <si>
    <t>Salary deduction</t>
  </si>
  <si>
    <t>DLRA 5 year donation(year1)</t>
  </si>
  <si>
    <t>Machinery purchase</t>
  </si>
  <si>
    <t>road cellphone</t>
  </si>
  <si>
    <t>Pension</t>
  </si>
  <si>
    <t>Lac de la Roche</t>
  </si>
  <si>
    <t>Kaz Camp</t>
  </si>
  <si>
    <t>Surplus</t>
  </si>
  <si>
    <t>2020 BUDGET ALLEYN &amp; CAWOOD</t>
  </si>
  <si>
    <t>MILL RATE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</si>
</sst>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3" fontId="4" fillId="3" borderId="1" xfId="0" applyNumberFormat="1" applyFont="1" applyFill="1" applyBorder="1"/>
    <xf numFmtId="0" fontId="3" fillId="0" borderId="1" xfId="0" applyFont="1" applyBorder="1"/>
    <xf numFmtId="1" fontId="0" fillId="0" borderId="1" xfId="0" applyNumberFormat="1" applyBorder="1"/>
    <xf numFmtId="3" fontId="3" fillId="3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3" fillId="4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/>
    <xf numFmtId="0" fontId="9" fillId="0" borderId="1" xfId="0" applyFont="1" applyBorder="1"/>
    <xf numFmtId="0" fontId="0" fillId="0" borderId="1" xfId="0" applyFill="1" applyBorder="1"/>
    <xf numFmtId="0" fontId="0" fillId="3" borderId="1" xfId="0" applyFill="1" applyBorder="1"/>
    <xf numFmtId="0" fontId="11" fillId="0" borderId="1" xfId="0" applyFont="1" applyBorder="1"/>
    <xf numFmtId="0" fontId="11" fillId="3" borderId="1" xfId="0" applyFont="1" applyFill="1" applyBorder="1"/>
    <xf numFmtId="0" fontId="11" fillId="6" borderId="1" xfId="0" applyFont="1" applyFill="1" applyBorder="1"/>
    <xf numFmtId="0" fontId="1" fillId="5" borderId="1" xfId="0" applyFont="1" applyFill="1" applyBorder="1"/>
    <xf numFmtId="0" fontId="1" fillId="0" borderId="1" xfId="0" applyFont="1" applyBorder="1" applyAlignment="1">
      <alignment wrapText="1"/>
    </xf>
    <xf numFmtId="0" fontId="12" fillId="0" borderId="1" xfId="0" applyFont="1" applyBorder="1"/>
    <xf numFmtId="0" fontId="13" fillId="3" borderId="1" xfId="0" applyFont="1" applyFill="1" applyBorder="1"/>
    <xf numFmtId="3" fontId="0" fillId="0" borderId="1" xfId="0" applyNumberFormat="1" applyBorder="1"/>
    <xf numFmtId="3" fontId="11" fillId="3" borderId="1" xfId="0" applyNumberFormat="1" applyFont="1" applyFill="1" applyBorder="1"/>
    <xf numFmtId="4" fontId="0" fillId="0" borderId="1" xfId="0" applyNumberFormat="1" applyBorder="1"/>
    <xf numFmtId="4" fontId="11" fillId="3" borderId="1" xfId="0" applyNumberFormat="1" applyFont="1" applyFill="1" applyBorder="1"/>
    <xf numFmtId="4" fontId="13" fillId="6" borderId="1" xfId="0" applyNumberFormat="1" applyFont="1" applyFill="1" applyBorder="1"/>
    <xf numFmtId="0" fontId="1" fillId="5" borderId="0" xfId="0" applyFont="1" applyFill="1" applyBorder="1"/>
    <xf numFmtId="0" fontId="0" fillId="5" borderId="0" xfId="0" applyFill="1" applyBorder="1"/>
    <xf numFmtId="165" fontId="8" fillId="5" borderId="0" xfId="0" applyNumberFormat="1" applyFont="1" applyFill="1" applyBorder="1"/>
    <xf numFmtId="0" fontId="9" fillId="5" borderId="0" xfId="0" applyFont="1" applyFill="1" applyBorder="1"/>
    <xf numFmtId="165" fontId="9" fillId="5" borderId="0" xfId="0" applyNumberFormat="1" applyFont="1" applyFill="1" applyBorder="1"/>
    <xf numFmtId="0" fontId="0" fillId="0" borderId="0" xfId="0" applyBorder="1"/>
    <xf numFmtId="0" fontId="3" fillId="5" borderId="1" xfId="0" applyFont="1" applyFill="1" applyBorder="1"/>
    <xf numFmtId="0" fontId="5" fillId="5" borderId="1" xfId="0" applyFont="1" applyFill="1" applyBorder="1"/>
    <xf numFmtId="0" fontId="1" fillId="6" borderId="1" xfId="0" applyFont="1" applyFill="1" applyBorder="1"/>
    <xf numFmtId="0" fontId="0" fillId="5" borderId="1" xfId="0" applyFill="1" applyBorder="1"/>
    <xf numFmtId="0" fontId="11" fillId="5" borderId="1" xfId="0" applyFont="1" applyFill="1" applyBorder="1"/>
    <xf numFmtId="3" fontId="6" fillId="5" borderId="1" xfId="0" applyNumberFormat="1" applyFont="1" applyFill="1" applyBorder="1"/>
    <xf numFmtId="164" fontId="7" fillId="5" borderId="1" xfId="0" applyNumberFormat="1" applyFont="1" applyFill="1" applyBorder="1"/>
    <xf numFmtId="164" fontId="10" fillId="5" borderId="1" xfId="0" applyNumberFormat="1" applyFont="1" applyFill="1" applyBorder="1"/>
    <xf numFmtId="0" fontId="11" fillId="7" borderId="1" xfId="0" applyFont="1" applyFill="1" applyBorder="1"/>
    <xf numFmtId="0" fontId="0" fillId="5" borderId="1" xfId="0" applyFont="1" applyFill="1" applyBorder="1"/>
    <xf numFmtId="0" fontId="11" fillId="8" borderId="1" xfId="0" applyFont="1" applyFill="1" applyBorder="1"/>
    <xf numFmtId="0" fontId="0" fillId="0" borderId="1" xfId="0" applyFont="1" applyBorder="1"/>
    <xf numFmtId="0" fontId="14" fillId="5" borderId="1" xfId="0" applyFont="1" applyFill="1" applyBorder="1"/>
    <xf numFmtId="3" fontId="15" fillId="5" borderId="1" xfId="0" applyNumberFormat="1" applyFont="1" applyFill="1" applyBorder="1"/>
    <xf numFmtId="0" fontId="1" fillId="0" borderId="0" xfId="0" applyFont="1" applyBorder="1"/>
    <xf numFmtId="0" fontId="11" fillId="0" borderId="0" xfId="0" applyFont="1" applyBorder="1"/>
    <xf numFmtId="0" fontId="0" fillId="5" borderId="0" xfId="0" applyFont="1" applyFill="1" applyBorder="1"/>
    <xf numFmtId="0" fontId="11" fillId="5" borderId="0" xfId="0" applyFont="1" applyFill="1" applyBorder="1"/>
    <xf numFmtId="0" fontId="1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4"/>
  <sheetViews>
    <sheetView tabSelected="1" zoomScale="130" zoomScaleNormal="130" workbookViewId="0">
      <selection activeCell="M155" sqref="M155"/>
    </sheetView>
  </sheetViews>
  <sheetFormatPr defaultRowHeight="15" x14ac:dyDescent="0.25"/>
  <cols>
    <col min="1" max="1" width="39.85546875" customWidth="1"/>
    <col min="3" max="3" width="11" customWidth="1"/>
    <col min="4" max="4" width="15.5703125" hidden="1" customWidth="1"/>
    <col min="5" max="5" width="0" hidden="1" customWidth="1"/>
    <col min="6" max="6" width="15.5703125" hidden="1" customWidth="1"/>
    <col min="7" max="7" width="13" hidden="1" customWidth="1"/>
    <col min="8" max="8" width="14" hidden="1" customWidth="1"/>
    <col min="9" max="9" width="13.85546875" bestFit="1" customWidth="1"/>
    <col min="10" max="10" width="13.28515625" bestFit="1" customWidth="1"/>
    <col min="11" max="11" width="12.7109375" customWidth="1"/>
  </cols>
  <sheetData>
    <row r="1" spans="1:11" ht="18" x14ac:dyDescent="0.25">
      <c r="A1" s="1"/>
      <c r="B1" s="2" t="s">
        <v>147</v>
      </c>
      <c r="C1" s="2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/>
      <c r="B2" s="1"/>
      <c r="C2" s="1"/>
      <c r="D2" s="3"/>
      <c r="E2" s="3"/>
      <c r="F2" s="3"/>
      <c r="G2" s="3"/>
      <c r="H2" s="3"/>
      <c r="I2" s="3"/>
      <c r="J2" s="3"/>
      <c r="K2" s="3"/>
    </row>
    <row r="3" spans="1:11" ht="18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</row>
    <row r="4" spans="1:11" x14ac:dyDescent="0.25">
      <c r="A4" s="3"/>
      <c r="B4" s="3"/>
      <c r="C4" s="3"/>
      <c r="D4" s="3"/>
      <c r="E4" s="19">
        <v>2013</v>
      </c>
      <c r="F4" s="19" t="s">
        <v>87</v>
      </c>
      <c r="G4" s="19">
        <v>2015</v>
      </c>
      <c r="H4" s="19" t="s">
        <v>107</v>
      </c>
      <c r="I4" s="19">
        <v>2020</v>
      </c>
      <c r="J4" s="19"/>
    </row>
    <row r="5" spans="1:11" x14ac:dyDescent="0.25">
      <c r="A5" s="4" t="s">
        <v>0</v>
      </c>
      <c r="B5" s="4"/>
      <c r="C5" s="4"/>
      <c r="D5" s="3" t="e">
        <f>(#REF!*3/100)+#REF!</f>
        <v>#REF!</v>
      </c>
      <c r="E5" s="3">
        <v>33881</v>
      </c>
      <c r="F5" s="3">
        <v>29667</v>
      </c>
      <c r="G5" s="3">
        <v>35015</v>
      </c>
      <c r="H5" s="3">
        <v>35003</v>
      </c>
      <c r="I5" s="3">
        <v>49411</v>
      </c>
      <c r="J5" s="40"/>
    </row>
    <row r="6" spans="1:11" x14ac:dyDescent="0.25">
      <c r="A6" s="4" t="s">
        <v>1</v>
      </c>
      <c r="B6" s="4"/>
      <c r="C6" s="4"/>
      <c r="D6" s="3" t="e">
        <f>(#REF!*3/100)+#REF!</f>
        <v>#REF!</v>
      </c>
      <c r="E6" s="3">
        <v>3000</v>
      </c>
      <c r="F6" s="3">
        <v>2980</v>
      </c>
      <c r="G6" s="3">
        <v>2600</v>
      </c>
      <c r="H6" s="3">
        <v>2544</v>
      </c>
      <c r="I6" s="3">
        <v>3200</v>
      </c>
      <c r="J6" s="40"/>
    </row>
    <row r="7" spans="1:11" x14ac:dyDescent="0.25">
      <c r="A7" s="4" t="s">
        <v>2</v>
      </c>
      <c r="B7" s="4"/>
      <c r="C7" s="4"/>
      <c r="D7" s="3">
        <v>1335</v>
      </c>
      <c r="E7" s="3">
        <v>1000</v>
      </c>
      <c r="F7" s="3">
        <v>398</v>
      </c>
      <c r="G7" s="3">
        <v>500</v>
      </c>
      <c r="H7" s="3">
        <v>196</v>
      </c>
      <c r="I7" s="3">
        <v>500</v>
      </c>
      <c r="J7" s="40"/>
    </row>
    <row r="8" spans="1:11" x14ac:dyDescent="0.25">
      <c r="A8" s="4" t="s">
        <v>3</v>
      </c>
      <c r="B8" s="4"/>
      <c r="C8" s="4"/>
      <c r="D8" s="3">
        <v>2930</v>
      </c>
      <c r="E8" s="3">
        <v>3000</v>
      </c>
      <c r="F8" s="3">
        <v>2990</v>
      </c>
      <c r="G8" s="3">
        <v>3100</v>
      </c>
      <c r="H8" s="3">
        <v>6000</v>
      </c>
      <c r="I8" s="3">
        <v>7000</v>
      </c>
      <c r="J8" s="40"/>
    </row>
    <row r="9" spans="1:11" x14ac:dyDescent="0.25">
      <c r="A9" s="4" t="s">
        <v>126</v>
      </c>
      <c r="B9" s="4"/>
      <c r="C9" s="4"/>
      <c r="D9" s="3" t="e">
        <f>(#REF!*3/100)+#REF!</f>
        <v>#REF!</v>
      </c>
      <c r="E9" s="3">
        <v>757</v>
      </c>
      <c r="F9" s="3">
        <v>725</v>
      </c>
      <c r="G9" s="3">
        <v>1000</v>
      </c>
      <c r="H9" s="3">
        <v>1052</v>
      </c>
      <c r="I9" s="3">
        <v>2200</v>
      </c>
      <c r="J9" s="40"/>
    </row>
    <row r="10" spans="1:11" x14ac:dyDescent="0.25">
      <c r="A10" s="4" t="s">
        <v>108</v>
      </c>
      <c r="B10" s="4"/>
      <c r="C10" s="4"/>
      <c r="D10" s="3"/>
      <c r="E10" s="3"/>
      <c r="F10" s="3"/>
      <c r="G10" s="3"/>
      <c r="H10" s="3"/>
      <c r="I10" s="3">
        <v>0</v>
      </c>
      <c r="J10" s="40"/>
    </row>
    <row r="11" spans="1:11" x14ac:dyDescent="0.25">
      <c r="A11" s="4" t="s">
        <v>94</v>
      </c>
      <c r="B11" s="4"/>
      <c r="C11" s="4"/>
      <c r="D11" s="3"/>
      <c r="E11" s="3"/>
      <c r="F11" s="3"/>
      <c r="G11" s="3">
        <v>1200</v>
      </c>
      <c r="H11" s="3">
        <v>0</v>
      </c>
      <c r="I11" s="3">
        <v>1500</v>
      </c>
      <c r="J11" s="40"/>
    </row>
    <row r="12" spans="1:11" ht="15.75" x14ac:dyDescent="0.25">
      <c r="A12" s="5" t="s">
        <v>4</v>
      </c>
      <c r="B12" s="4"/>
      <c r="C12" s="4"/>
      <c r="D12" s="6" t="e">
        <f>SUM(D5:D9)</f>
        <v>#REF!</v>
      </c>
      <c r="E12" s="20">
        <f>SUM(E5:E9)</f>
        <v>41638</v>
      </c>
      <c r="F12" s="20">
        <f t="shared" ref="F12:H12" si="0">SUM(F5:F11)</f>
        <v>36760</v>
      </c>
      <c r="G12" s="20">
        <f t="shared" si="0"/>
        <v>43415</v>
      </c>
      <c r="H12" s="20">
        <f t="shared" si="0"/>
        <v>44795</v>
      </c>
      <c r="I12" s="20">
        <f>SUM(I5:I11)</f>
        <v>63811</v>
      </c>
      <c r="J12" s="20"/>
    </row>
    <row r="13" spans="1:11" x14ac:dyDescent="0.25">
      <c r="A13" s="4"/>
      <c r="B13" s="4"/>
      <c r="C13" s="4"/>
      <c r="D13" s="3"/>
      <c r="E13" s="3"/>
      <c r="F13" s="3"/>
      <c r="G13" s="3"/>
      <c r="H13" s="3"/>
      <c r="I13" s="3"/>
      <c r="J13" s="40"/>
    </row>
    <row r="14" spans="1:11" ht="15.75" x14ac:dyDescent="0.25">
      <c r="A14" s="7" t="s">
        <v>5</v>
      </c>
      <c r="B14" s="4"/>
      <c r="C14" s="4"/>
      <c r="D14" s="3"/>
      <c r="E14" s="3"/>
      <c r="F14" s="3"/>
      <c r="G14" s="3"/>
      <c r="H14" s="3"/>
      <c r="I14" s="3"/>
      <c r="J14" s="40"/>
    </row>
    <row r="15" spans="1:11" x14ac:dyDescent="0.25">
      <c r="A15" s="4" t="s">
        <v>113</v>
      </c>
      <c r="B15" s="4"/>
      <c r="C15" s="4"/>
      <c r="D15" s="3"/>
      <c r="E15" s="3"/>
      <c r="F15" s="3"/>
      <c r="G15" s="3">
        <v>116000</v>
      </c>
      <c r="H15" s="3">
        <v>100000</v>
      </c>
      <c r="I15" s="3">
        <v>130000</v>
      </c>
      <c r="J15" s="40"/>
    </row>
    <row r="16" spans="1:11" x14ac:dyDescent="0.25">
      <c r="A16" s="4" t="s">
        <v>139</v>
      </c>
      <c r="B16" s="4"/>
      <c r="C16" s="4"/>
      <c r="D16" s="3"/>
      <c r="E16" s="3"/>
      <c r="F16" s="3"/>
      <c r="G16" s="3"/>
      <c r="H16" s="3"/>
      <c r="I16" s="3">
        <v>10500</v>
      </c>
      <c r="J16" s="40"/>
    </row>
    <row r="17" spans="1:10" x14ac:dyDescent="0.25">
      <c r="A17" s="4" t="s">
        <v>38</v>
      </c>
      <c r="B17" s="4"/>
      <c r="C17" s="4"/>
      <c r="D17" s="3"/>
      <c r="E17" s="3"/>
      <c r="F17" s="3"/>
      <c r="G17" s="3"/>
      <c r="H17" s="3"/>
      <c r="I17" s="3">
        <v>5500</v>
      </c>
      <c r="J17" s="40"/>
    </row>
    <row r="18" spans="1:10" x14ac:dyDescent="0.25">
      <c r="A18" s="4" t="s">
        <v>143</v>
      </c>
      <c r="B18" s="4"/>
      <c r="C18" s="4"/>
      <c r="D18" s="3"/>
      <c r="E18" s="3"/>
      <c r="F18" s="3"/>
      <c r="G18" s="3"/>
      <c r="H18" s="3"/>
      <c r="I18" s="3">
        <v>1500</v>
      </c>
      <c r="J18" s="40"/>
    </row>
    <row r="19" spans="1:10" x14ac:dyDescent="0.25">
      <c r="A19" s="4" t="s">
        <v>95</v>
      </c>
      <c r="B19" s="4"/>
      <c r="C19" s="4"/>
      <c r="D19" s="3">
        <v>2500</v>
      </c>
      <c r="E19" s="3">
        <v>2500</v>
      </c>
      <c r="F19" s="3">
        <v>687</v>
      </c>
      <c r="G19" s="3">
        <v>5000</v>
      </c>
      <c r="H19" s="3">
        <v>3000</v>
      </c>
      <c r="I19" s="3">
        <v>3700</v>
      </c>
      <c r="J19" s="40"/>
    </row>
    <row r="20" spans="1:10" x14ac:dyDescent="0.25">
      <c r="A20" s="4" t="s">
        <v>6</v>
      </c>
      <c r="B20" s="4"/>
      <c r="C20" s="4"/>
      <c r="D20" s="8" t="e">
        <f>(#REF!*3/100)+#REF!</f>
        <v>#REF!</v>
      </c>
      <c r="E20" s="3">
        <v>1531</v>
      </c>
      <c r="F20" s="3">
        <v>2886</v>
      </c>
      <c r="G20" s="3">
        <v>1500</v>
      </c>
      <c r="H20" s="3">
        <v>1293</v>
      </c>
      <c r="I20" s="3">
        <v>2700</v>
      </c>
      <c r="J20" s="40"/>
    </row>
    <row r="21" spans="1:10" x14ac:dyDescent="0.25">
      <c r="A21" s="4" t="s">
        <v>7</v>
      </c>
      <c r="B21" s="4"/>
      <c r="C21" s="4"/>
      <c r="D21" s="8" t="e">
        <f>(#REF!*3/100)+#REF!</f>
        <v>#REF!</v>
      </c>
      <c r="E21" s="3">
        <v>3469</v>
      </c>
      <c r="F21" s="3">
        <v>3100</v>
      </c>
      <c r="G21" s="3">
        <v>3200</v>
      </c>
      <c r="H21" s="3">
        <v>2800</v>
      </c>
      <c r="I21" s="3">
        <v>4000</v>
      </c>
      <c r="J21" s="40"/>
    </row>
    <row r="22" spans="1:10" x14ac:dyDescent="0.25">
      <c r="A22" s="4" t="s">
        <v>8</v>
      </c>
      <c r="B22" s="4"/>
      <c r="C22" s="4"/>
      <c r="D22" s="3" t="e">
        <f>(#REF!*3/100)+#REF!</f>
        <v>#REF!</v>
      </c>
      <c r="E22" s="3">
        <v>1366</v>
      </c>
      <c r="F22" s="3">
        <v>1864</v>
      </c>
      <c r="G22" s="3">
        <v>1500</v>
      </c>
      <c r="H22" s="3">
        <v>1200</v>
      </c>
      <c r="I22" s="3">
        <v>1500</v>
      </c>
      <c r="J22" s="40"/>
    </row>
    <row r="23" spans="1:10" x14ac:dyDescent="0.25">
      <c r="A23" s="4" t="s">
        <v>9</v>
      </c>
      <c r="B23" s="4"/>
      <c r="C23" s="4"/>
      <c r="D23" s="8" t="e">
        <f>(#REF!*3/100)+#REF!</f>
        <v>#REF!</v>
      </c>
      <c r="E23" s="3">
        <v>5479</v>
      </c>
      <c r="F23" s="3">
        <v>2857</v>
      </c>
      <c r="G23" s="3">
        <v>5000</v>
      </c>
      <c r="H23" s="3">
        <v>1960</v>
      </c>
      <c r="I23" s="3">
        <v>3500</v>
      </c>
      <c r="J23" s="40"/>
    </row>
    <row r="24" spans="1:10" x14ac:dyDescent="0.25">
      <c r="A24" s="4" t="s">
        <v>10</v>
      </c>
      <c r="B24" s="4"/>
      <c r="C24" s="4"/>
      <c r="D24" s="8" t="e">
        <f>(#REF!*3/100)+#REF!</f>
        <v>#REF!</v>
      </c>
      <c r="E24" s="3">
        <v>10000</v>
      </c>
      <c r="F24" s="3">
        <v>18640</v>
      </c>
      <c r="G24" s="3">
        <v>15000</v>
      </c>
      <c r="H24" s="3">
        <v>15000</v>
      </c>
      <c r="I24" s="3">
        <v>18500</v>
      </c>
      <c r="J24" s="40"/>
    </row>
    <row r="25" spans="1:10" x14ac:dyDescent="0.25">
      <c r="A25" s="4" t="s">
        <v>11</v>
      </c>
      <c r="B25" s="4"/>
      <c r="C25" s="4"/>
      <c r="D25" s="8" t="e">
        <f>(#REF!*3/100)+#REF!</f>
        <v>#REF!</v>
      </c>
      <c r="E25" s="3">
        <v>1830</v>
      </c>
      <c r="F25" s="3"/>
      <c r="G25" s="3">
        <v>1000</v>
      </c>
      <c r="H25" s="3">
        <v>2127</v>
      </c>
      <c r="I25" s="3">
        <v>1000</v>
      </c>
      <c r="J25" s="40"/>
    </row>
    <row r="26" spans="1:10" x14ac:dyDescent="0.25">
      <c r="A26" s="4" t="s">
        <v>12</v>
      </c>
      <c r="B26" s="4"/>
      <c r="C26" s="4"/>
      <c r="D26" s="3"/>
      <c r="E26" s="3">
        <v>10000</v>
      </c>
      <c r="F26" s="3">
        <v>0</v>
      </c>
      <c r="G26" s="3">
        <v>15000</v>
      </c>
      <c r="H26" s="3">
        <v>20000</v>
      </c>
      <c r="I26" s="3">
        <v>20000</v>
      </c>
      <c r="J26" s="40"/>
    </row>
    <row r="27" spans="1:10" x14ac:dyDescent="0.25">
      <c r="A27" s="4" t="s">
        <v>93</v>
      </c>
      <c r="B27" s="4"/>
      <c r="C27" s="4"/>
      <c r="D27" s="3">
        <v>6426</v>
      </c>
      <c r="E27" s="3">
        <v>7750</v>
      </c>
      <c r="F27" s="3">
        <v>6541</v>
      </c>
      <c r="G27" s="3">
        <v>7700</v>
      </c>
      <c r="H27" s="3">
        <v>7780</v>
      </c>
      <c r="I27" s="3">
        <v>10000</v>
      </c>
      <c r="J27" s="40"/>
    </row>
    <row r="28" spans="1:10" x14ac:dyDescent="0.25">
      <c r="A28" s="4" t="s">
        <v>13</v>
      </c>
      <c r="B28" s="4"/>
      <c r="C28" s="4"/>
      <c r="D28" s="3">
        <v>825</v>
      </c>
      <c r="E28" s="3">
        <v>670</v>
      </c>
      <c r="F28" s="3">
        <v>641</v>
      </c>
      <c r="G28" s="3">
        <v>650</v>
      </c>
      <c r="H28" s="3">
        <v>643</v>
      </c>
      <c r="I28" s="3">
        <v>1600</v>
      </c>
      <c r="J28" s="40"/>
    </row>
    <row r="29" spans="1:10" x14ac:dyDescent="0.25">
      <c r="A29" s="4" t="s">
        <v>14</v>
      </c>
      <c r="B29" s="4"/>
      <c r="C29" s="4"/>
      <c r="D29" s="8" t="e">
        <f>(#REF!*3/100)+#REF!</f>
        <v>#REF!</v>
      </c>
      <c r="E29" s="3">
        <v>2400</v>
      </c>
      <c r="F29" s="3">
        <v>857</v>
      </c>
      <c r="G29" s="3">
        <v>800</v>
      </c>
      <c r="H29" s="3">
        <v>1100</v>
      </c>
      <c r="I29" s="3">
        <v>950</v>
      </c>
      <c r="J29" s="40"/>
    </row>
    <row r="30" spans="1:10" x14ac:dyDescent="0.25">
      <c r="A30" s="4" t="s">
        <v>15</v>
      </c>
      <c r="B30" s="4"/>
      <c r="C30" s="4"/>
      <c r="D30" s="8" t="e">
        <f>(#REF!*3/100)+#REF!</f>
        <v>#REF!</v>
      </c>
      <c r="E30" s="3">
        <v>850</v>
      </c>
      <c r="F30" s="3">
        <v>900</v>
      </c>
      <c r="G30" s="3">
        <v>800</v>
      </c>
      <c r="H30" s="3">
        <v>900</v>
      </c>
      <c r="I30" s="3">
        <v>1200</v>
      </c>
      <c r="J30" s="40"/>
    </row>
    <row r="31" spans="1:10" x14ac:dyDescent="0.25">
      <c r="A31" s="4" t="s">
        <v>96</v>
      </c>
      <c r="B31" s="4"/>
      <c r="C31" s="4"/>
      <c r="D31" s="8" t="e">
        <f>(#REF!*3/100)+#REF!</f>
        <v>#REF!</v>
      </c>
      <c r="E31" s="3">
        <v>3500</v>
      </c>
      <c r="F31" s="3">
        <v>6500</v>
      </c>
      <c r="G31" s="3">
        <v>6500</v>
      </c>
      <c r="H31" s="3">
        <v>6006</v>
      </c>
      <c r="I31" s="3">
        <v>6500</v>
      </c>
      <c r="J31" s="40"/>
    </row>
    <row r="32" spans="1:10" x14ac:dyDescent="0.25">
      <c r="A32" s="4" t="s">
        <v>135</v>
      </c>
      <c r="B32" s="4"/>
      <c r="C32" s="4"/>
      <c r="D32" s="3">
        <v>2400</v>
      </c>
      <c r="E32" s="3">
        <v>2400</v>
      </c>
      <c r="F32" s="3">
        <v>1717</v>
      </c>
      <c r="G32" s="3">
        <v>2400</v>
      </c>
      <c r="H32" s="3">
        <v>2500</v>
      </c>
      <c r="I32" s="3">
        <v>1000</v>
      </c>
      <c r="J32" s="40"/>
    </row>
    <row r="33" spans="1:10" x14ac:dyDescent="0.25">
      <c r="A33" s="4" t="s">
        <v>16</v>
      </c>
      <c r="B33" s="4"/>
      <c r="C33" s="4"/>
      <c r="D33" s="3">
        <v>500</v>
      </c>
      <c r="E33" s="3">
        <v>500</v>
      </c>
      <c r="F33" s="3">
        <v>500</v>
      </c>
      <c r="G33" s="3">
        <v>500</v>
      </c>
      <c r="H33" s="3">
        <v>500</v>
      </c>
      <c r="I33" s="3">
        <v>300</v>
      </c>
      <c r="J33" s="40"/>
    </row>
    <row r="34" spans="1:10" x14ac:dyDescent="0.25">
      <c r="A34" s="4" t="s">
        <v>17</v>
      </c>
      <c r="B34" s="4"/>
      <c r="C34" s="4"/>
      <c r="D34" s="3">
        <v>3000</v>
      </c>
      <c r="E34" s="3">
        <v>3205</v>
      </c>
      <c r="F34" s="3">
        <v>1285</v>
      </c>
      <c r="G34" s="3">
        <v>1600</v>
      </c>
      <c r="H34" s="3">
        <v>1446</v>
      </c>
      <c r="I34" s="3">
        <v>2000</v>
      </c>
      <c r="J34" s="40"/>
    </row>
    <row r="35" spans="1:10" x14ac:dyDescent="0.25">
      <c r="A35" s="4" t="s">
        <v>106</v>
      </c>
      <c r="B35" s="4"/>
      <c r="C35" s="4"/>
      <c r="D35" s="3">
        <v>2464</v>
      </c>
      <c r="E35" s="3">
        <v>1000</v>
      </c>
      <c r="F35" s="3">
        <v>1863</v>
      </c>
      <c r="G35" s="3">
        <v>5000</v>
      </c>
      <c r="H35" s="3">
        <v>3000</v>
      </c>
      <c r="I35" s="3">
        <v>1500</v>
      </c>
      <c r="J35" s="40"/>
    </row>
    <row r="36" spans="1:10" x14ac:dyDescent="0.25">
      <c r="A36" s="4" t="s">
        <v>18</v>
      </c>
      <c r="B36" s="4"/>
      <c r="C36" s="4"/>
      <c r="D36" s="3">
        <v>155</v>
      </c>
      <c r="E36" s="3">
        <v>157</v>
      </c>
      <c r="F36" s="3">
        <v>150</v>
      </c>
      <c r="G36" s="3">
        <v>155</v>
      </c>
      <c r="H36" s="3">
        <v>150</v>
      </c>
      <c r="I36" s="3">
        <v>200</v>
      </c>
      <c r="J36" s="40"/>
    </row>
    <row r="37" spans="1:10" x14ac:dyDescent="0.25">
      <c r="A37" s="4" t="s">
        <v>19</v>
      </c>
      <c r="B37" s="4"/>
      <c r="C37" s="4"/>
      <c r="D37" s="8" t="e">
        <f>(#REF!*3/100)+#REF!</f>
        <v>#REF!</v>
      </c>
      <c r="E37" s="3">
        <v>1795</v>
      </c>
      <c r="F37" s="3">
        <v>2200</v>
      </c>
      <c r="G37" s="3">
        <v>3600</v>
      </c>
      <c r="H37" s="3">
        <v>2500</v>
      </c>
      <c r="I37" s="3">
        <v>3500</v>
      </c>
      <c r="J37" s="40"/>
    </row>
    <row r="38" spans="1:10" x14ac:dyDescent="0.25">
      <c r="A38" s="4" t="s">
        <v>20</v>
      </c>
      <c r="B38" s="4"/>
      <c r="C38" s="4"/>
      <c r="D38" s="8" t="e">
        <f>(#REF!*3/100)+#REF!</f>
        <v>#REF!</v>
      </c>
      <c r="E38" s="3">
        <v>513</v>
      </c>
      <c r="F38" s="3">
        <v>400</v>
      </c>
      <c r="G38" s="3">
        <v>400</v>
      </c>
      <c r="H38" s="3">
        <v>400</v>
      </c>
      <c r="I38" s="3">
        <v>450</v>
      </c>
      <c r="J38" s="40"/>
    </row>
    <row r="39" spans="1:10" x14ac:dyDescent="0.25">
      <c r="A39" s="4" t="s">
        <v>21</v>
      </c>
      <c r="B39" s="4"/>
      <c r="C39" s="4"/>
      <c r="D39" s="8" t="e">
        <f>(#REF!*3/100)+#REF!</f>
        <v>#REF!</v>
      </c>
      <c r="E39" s="3">
        <v>2800</v>
      </c>
      <c r="F39" s="3">
        <v>2278</v>
      </c>
      <c r="G39" s="3">
        <v>2400</v>
      </c>
      <c r="H39" s="3">
        <v>1900</v>
      </c>
      <c r="I39" s="3">
        <v>2500</v>
      </c>
      <c r="J39" s="40"/>
    </row>
    <row r="40" spans="1:10" x14ac:dyDescent="0.25">
      <c r="A40" s="4" t="s">
        <v>118</v>
      </c>
      <c r="B40" s="4"/>
      <c r="C40" s="4"/>
      <c r="D40" s="8"/>
      <c r="E40" s="3"/>
      <c r="F40" s="3"/>
      <c r="G40" s="3"/>
      <c r="H40" s="3"/>
      <c r="I40" s="3">
        <v>300</v>
      </c>
      <c r="J40" s="40"/>
    </row>
    <row r="41" spans="1:10" x14ac:dyDescent="0.25">
      <c r="A41" s="4" t="s">
        <v>22</v>
      </c>
      <c r="B41" s="4"/>
      <c r="C41" s="4"/>
      <c r="D41" s="3">
        <v>2313</v>
      </c>
      <c r="E41" s="3">
        <v>3000</v>
      </c>
      <c r="F41" s="3">
        <v>5060</v>
      </c>
      <c r="G41" s="3">
        <v>1500</v>
      </c>
      <c r="H41" s="3">
        <v>0</v>
      </c>
      <c r="I41" s="3">
        <v>1500</v>
      </c>
      <c r="J41" s="40"/>
    </row>
    <row r="42" spans="1:10" x14ac:dyDescent="0.25">
      <c r="A42" s="4" t="s">
        <v>23</v>
      </c>
      <c r="B42" s="4"/>
      <c r="C42" s="4"/>
      <c r="D42" s="3">
        <v>250</v>
      </c>
      <c r="E42" s="3">
        <v>250</v>
      </c>
      <c r="F42" s="3">
        <v>250</v>
      </c>
      <c r="G42" s="3">
        <v>1000</v>
      </c>
      <c r="H42" s="3">
        <v>240</v>
      </c>
      <c r="I42" s="3">
        <v>500</v>
      </c>
      <c r="J42" s="40"/>
    </row>
    <row r="43" spans="1:10" x14ac:dyDescent="0.25">
      <c r="A43" s="4" t="s">
        <v>127</v>
      </c>
      <c r="B43" s="4"/>
      <c r="C43" s="4"/>
      <c r="D43" s="3"/>
      <c r="E43" s="3"/>
      <c r="F43" s="3"/>
      <c r="G43" s="3"/>
      <c r="H43" s="3"/>
      <c r="I43" s="3"/>
      <c r="J43" s="40"/>
    </row>
    <row r="44" spans="1:10" x14ac:dyDescent="0.25">
      <c r="A44" s="4" t="s">
        <v>128</v>
      </c>
      <c r="B44" s="4"/>
      <c r="C44" s="4"/>
      <c r="D44" s="3"/>
      <c r="E44" s="3"/>
      <c r="F44" s="3"/>
      <c r="G44" s="3"/>
      <c r="H44" s="3"/>
      <c r="I44" s="3"/>
      <c r="J44" s="40"/>
    </row>
    <row r="45" spans="1:10" x14ac:dyDescent="0.25">
      <c r="A45" s="4" t="s">
        <v>129</v>
      </c>
      <c r="B45" s="4"/>
      <c r="C45" s="4"/>
      <c r="D45" s="3"/>
      <c r="E45" s="3"/>
      <c r="F45" s="3"/>
      <c r="G45" s="3"/>
      <c r="H45" s="3"/>
      <c r="I45" s="3"/>
      <c r="J45" s="40"/>
    </row>
    <row r="46" spans="1:10" x14ac:dyDescent="0.25">
      <c r="A46" s="4" t="s">
        <v>131</v>
      </c>
      <c r="B46" s="4"/>
      <c r="C46" s="4"/>
      <c r="D46" s="3"/>
      <c r="E46" s="3"/>
      <c r="F46" s="3"/>
      <c r="G46" s="3"/>
      <c r="H46" s="3"/>
      <c r="I46" s="3">
        <v>1000</v>
      </c>
      <c r="J46" s="40"/>
    </row>
    <row r="47" spans="1:10" x14ac:dyDescent="0.25">
      <c r="A47" s="4" t="s">
        <v>24</v>
      </c>
      <c r="B47" s="4"/>
      <c r="C47" s="4"/>
      <c r="D47" s="3"/>
      <c r="E47" s="3">
        <v>203</v>
      </c>
      <c r="F47" s="3">
        <v>395</v>
      </c>
      <c r="G47" s="3">
        <v>200</v>
      </c>
      <c r="H47" s="3">
        <v>200</v>
      </c>
      <c r="I47" s="3">
        <v>200</v>
      </c>
      <c r="J47" s="40"/>
    </row>
    <row r="48" spans="1:10" x14ac:dyDescent="0.25">
      <c r="A48" s="4" t="s">
        <v>136</v>
      </c>
      <c r="B48" s="4"/>
      <c r="C48" s="4"/>
      <c r="D48" s="3"/>
      <c r="E48" s="3"/>
      <c r="F48" s="3"/>
      <c r="G48" s="3"/>
      <c r="H48" s="3"/>
      <c r="I48" s="3">
        <v>1000</v>
      </c>
      <c r="J48" s="40"/>
    </row>
    <row r="49" spans="1:10" ht="15.75" x14ac:dyDescent="0.25">
      <c r="A49" s="5" t="s">
        <v>4</v>
      </c>
      <c r="B49" s="4"/>
      <c r="C49" s="4"/>
      <c r="D49" s="9" t="e">
        <f>SUM(D15:D47)</f>
        <v>#REF!</v>
      </c>
      <c r="E49" s="20">
        <f>SUM(E15:E47)</f>
        <v>67168</v>
      </c>
      <c r="F49" s="20">
        <f>SUM(F15:F47)</f>
        <v>61571</v>
      </c>
      <c r="G49" s="25">
        <v>312629</v>
      </c>
      <c r="H49" s="20">
        <v>255367</v>
      </c>
      <c r="I49" s="20">
        <f>SUM(I15:I48)</f>
        <v>238600</v>
      </c>
      <c r="J49" s="20"/>
    </row>
    <row r="50" spans="1:10" x14ac:dyDescent="0.25">
      <c r="A50" s="4"/>
      <c r="B50" s="4"/>
      <c r="C50" s="4"/>
      <c r="D50" s="3"/>
      <c r="E50" s="3"/>
      <c r="F50" s="3"/>
      <c r="G50" s="3"/>
      <c r="H50" s="3"/>
      <c r="I50" s="3"/>
      <c r="J50" s="40"/>
    </row>
    <row r="51" spans="1:10" x14ac:dyDescent="0.25">
      <c r="A51" s="4" t="s">
        <v>25</v>
      </c>
      <c r="B51" s="4"/>
      <c r="C51" s="4"/>
      <c r="D51" s="3"/>
      <c r="E51" s="20">
        <v>8000</v>
      </c>
      <c r="F51" s="20">
        <v>6000</v>
      </c>
      <c r="G51" s="20">
        <v>0</v>
      </c>
      <c r="H51" s="20">
        <v>0</v>
      </c>
      <c r="I51" s="25">
        <v>0</v>
      </c>
      <c r="J51" s="25"/>
    </row>
    <row r="52" spans="1:10" x14ac:dyDescent="0.25">
      <c r="A52" s="4"/>
      <c r="B52" s="4"/>
      <c r="C52" s="4"/>
      <c r="D52" s="3"/>
      <c r="E52" s="3"/>
      <c r="F52" s="3"/>
      <c r="G52" s="3"/>
      <c r="H52" s="3"/>
      <c r="I52" s="3"/>
      <c r="J52" s="40"/>
    </row>
    <row r="53" spans="1:10" x14ac:dyDescent="0.25">
      <c r="A53" s="4"/>
      <c r="B53" s="4"/>
      <c r="C53" s="4"/>
      <c r="D53" s="8"/>
      <c r="E53" s="20"/>
      <c r="F53" s="20"/>
      <c r="G53" s="3"/>
      <c r="H53" s="3"/>
      <c r="I53" s="3"/>
      <c r="J53" s="40"/>
    </row>
    <row r="54" spans="1:10" ht="15.75" x14ac:dyDescent="0.25">
      <c r="A54" s="7" t="s">
        <v>26</v>
      </c>
      <c r="B54" s="4"/>
      <c r="C54" s="4"/>
      <c r="D54" s="3"/>
      <c r="E54" s="3"/>
      <c r="F54" s="3"/>
      <c r="G54" s="3"/>
      <c r="H54" s="3"/>
      <c r="I54" s="3"/>
      <c r="J54" s="40"/>
    </row>
    <row r="55" spans="1:10" x14ac:dyDescent="0.25">
      <c r="A55" s="4" t="s">
        <v>109</v>
      </c>
      <c r="B55" s="4"/>
      <c r="C55" s="4"/>
      <c r="D55" s="3"/>
      <c r="E55" s="3"/>
      <c r="F55" s="3"/>
      <c r="G55" s="3">
        <v>50</v>
      </c>
      <c r="H55" s="3">
        <v>50</v>
      </c>
      <c r="I55" s="3">
        <v>50</v>
      </c>
      <c r="J55" s="40"/>
    </row>
    <row r="56" spans="1:10" x14ac:dyDescent="0.25">
      <c r="A56" s="4" t="s">
        <v>110</v>
      </c>
      <c r="B56" s="4"/>
      <c r="C56" s="4"/>
      <c r="D56" s="3">
        <v>100</v>
      </c>
      <c r="E56" s="3"/>
      <c r="F56" s="3"/>
      <c r="G56" s="3"/>
      <c r="H56" s="3">
        <v>0</v>
      </c>
      <c r="I56" s="3">
        <v>150</v>
      </c>
      <c r="J56" s="40"/>
    </row>
    <row r="57" spans="1:10" x14ac:dyDescent="0.25">
      <c r="A57" s="4" t="s">
        <v>27</v>
      </c>
      <c r="B57" s="4"/>
      <c r="C57" s="4"/>
      <c r="D57" s="3">
        <v>50</v>
      </c>
      <c r="E57" s="3">
        <v>50</v>
      </c>
      <c r="F57" s="3">
        <v>50</v>
      </c>
      <c r="G57" s="3">
        <v>100</v>
      </c>
      <c r="H57" s="3">
        <v>100</v>
      </c>
      <c r="I57" s="3">
        <v>150</v>
      </c>
      <c r="J57" s="40"/>
    </row>
    <row r="58" spans="1:10" x14ac:dyDescent="0.25">
      <c r="A58" s="4" t="s">
        <v>132</v>
      </c>
      <c r="B58" s="4"/>
      <c r="C58" s="4"/>
      <c r="D58" s="3">
        <v>100</v>
      </c>
      <c r="E58" s="3"/>
      <c r="F58" s="3"/>
      <c r="G58" s="3">
        <v>100</v>
      </c>
      <c r="H58" s="3">
        <v>100</v>
      </c>
      <c r="I58" s="3">
        <v>100</v>
      </c>
      <c r="J58" s="40"/>
    </row>
    <row r="59" spans="1:10" x14ac:dyDescent="0.25">
      <c r="A59" s="4" t="s">
        <v>28</v>
      </c>
      <c r="B59" s="4"/>
      <c r="C59" s="4"/>
      <c r="D59" s="3">
        <v>300</v>
      </c>
      <c r="E59" s="3">
        <v>100</v>
      </c>
      <c r="F59" s="3">
        <v>100</v>
      </c>
      <c r="G59" s="3">
        <v>2000</v>
      </c>
      <c r="H59" s="3">
        <v>50</v>
      </c>
      <c r="I59" s="3">
        <v>100</v>
      </c>
      <c r="J59" s="40"/>
    </row>
    <row r="60" spans="1:10" x14ac:dyDescent="0.25">
      <c r="A60" s="4" t="s">
        <v>29</v>
      </c>
      <c r="B60" s="4"/>
      <c r="C60" s="4"/>
      <c r="D60" s="3">
        <v>300</v>
      </c>
      <c r="E60" s="3">
        <v>300</v>
      </c>
      <c r="F60" s="3"/>
      <c r="G60" s="3">
        <v>150</v>
      </c>
      <c r="H60" s="3">
        <v>0</v>
      </c>
      <c r="I60" s="3">
        <v>150</v>
      </c>
      <c r="J60" s="40"/>
    </row>
    <row r="61" spans="1:10" x14ac:dyDescent="0.25">
      <c r="A61" s="4" t="s">
        <v>30</v>
      </c>
      <c r="B61" s="4"/>
      <c r="C61" s="4"/>
      <c r="D61" s="3">
        <v>200</v>
      </c>
      <c r="E61" s="3">
        <v>50</v>
      </c>
      <c r="F61" s="3">
        <v>100</v>
      </c>
      <c r="G61" s="3">
        <v>100</v>
      </c>
      <c r="H61" s="3">
        <v>100</v>
      </c>
      <c r="I61" s="3">
        <v>100</v>
      </c>
      <c r="J61" s="40"/>
    </row>
    <row r="62" spans="1:10" x14ac:dyDescent="0.25">
      <c r="A62" s="4" t="s">
        <v>125</v>
      </c>
      <c r="B62" s="4"/>
      <c r="C62" s="4"/>
      <c r="D62" s="3">
        <v>400</v>
      </c>
      <c r="E62" s="3">
        <v>200</v>
      </c>
      <c r="F62" s="3"/>
      <c r="G62" s="3">
        <v>1000</v>
      </c>
      <c r="H62" s="3">
        <v>0</v>
      </c>
      <c r="I62" s="3">
        <v>1000</v>
      </c>
      <c r="J62" s="40"/>
    </row>
    <row r="63" spans="1:10" x14ac:dyDescent="0.25">
      <c r="A63" s="4" t="s">
        <v>31</v>
      </c>
      <c r="B63" s="4"/>
      <c r="C63" s="4"/>
      <c r="D63" s="3">
        <v>200</v>
      </c>
      <c r="E63" s="3">
        <v>100</v>
      </c>
      <c r="F63" s="3"/>
      <c r="G63" s="3"/>
      <c r="H63" s="3">
        <v>0</v>
      </c>
      <c r="I63" s="3"/>
      <c r="J63" s="40"/>
    </row>
    <row r="64" spans="1:10" x14ac:dyDescent="0.25">
      <c r="A64" s="4" t="s">
        <v>111</v>
      </c>
      <c r="B64" s="4"/>
      <c r="C64" s="4"/>
      <c r="D64" s="3">
        <v>200</v>
      </c>
      <c r="E64" s="3">
        <v>100</v>
      </c>
      <c r="F64" s="3">
        <v>100</v>
      </c>
      <c r="G64" s="3">
        <v>100</v>
      </c>
      <c r="H64" s="3">
        <v>100</v>
      </c>
      <c r="I64" s="3">
        <v>100</v>
      </c>
      <c r="J64" s="40"/>
    </row>
    <row r="65" spans="1:10" x14ac:dyDescent="0.25">
      <c r="A65" s="4" t="s">
        <v>133</v>
      </c>
      <c r="B65" s="4"/>
      <c r="C65" s="4"/>
      <c r="D65" s="3"/>
      <c r="E65" s="3"/>
      <c r="F65" s="3"/>
      <c r="G65" s="3"/>
      <c r="H65" s="3"/>
      <c r="I65" s="3">
        <v>20</v>
      </c>
      <c r="J65" s="40"/>
    </row>
    <row r="66" spans="1:10" x14ac:dyDescent="0.25">
      <c r="A66" s="4" t="s">
        <v>82</v>
      </c>
      <c r="B66" s="4"/>
      <c r="C66" s="4"/>
      <c r="D66" s="3"/>
      <c r="E66" s="3">
        <v>100</v>
      </c>
      <c r="F66" s="3">
        <v>100</v>
      </c>
      <c r="G66" s="3">
        <v>100</v>
      </c>
      <c r="H66" s="3">
        <v>200</v>
      </c>
      <c r="I66" s="3">
        <v>200</v>
      </c>
      <c r="J66" s="40"/>
    </row>
    <row r="67" spans="1:10" ht="15.75" x14ac:dyDescent="0.25">
      <c r="A67" s="5" t="s">
        <v>4</v>
      </c>
      <c r="B67" s="4"/>
      <c r="C67" s="4"/>
      <c r="D67" s="9">
        <f>SUM(D56:D64)</f>
        <v>1850</v>
      </c>
      <c r="E67" s="20">
        <v>1000</v>
      </c>
      <c r="F67" s="20">
        <f>SUM(F57:F66)</f>
        <v>450</v>
      </c>
      <c r="G67" s="20">
        <f>SUM(G55:G66)</f>
        <v>3700</v>
      </c>
      <c r="H67" s="20">
        <f>SUM(H55:H66)</f>
        <v>700</v>
      </c>
      <c r="I67" s="20">
        <f>SUM(I55:I66)</f>
        <v>2120</v>
      </c>
      <c r="J67" s="20"/>
    </row>
    <row r="68" spans="1:10" ht="15.75" x14ac:dyDescent="0.25">
      <c r="A68" s="5"/>
      <c r="B68" s="4"/>
      <c r="C68" s="4"/>
      <c r="D68" s="3"/>
      <c r="E68" s="3"/>
      <c r="F68" s="3"/>
      <c r="G68" s="3"/>
      <c r="H68" s="3"/>
      <c r="I68" s="3"/>
      <c r="J68" s="40"/>
    </row>
    <row r="69" spans="1:10" ht="15.75" x14ac:dyDescent="0.25">
      <c r="A69" s="5"/>
      <c r="B69" s="4"/>
      <c r="C69" s="4"/>
      <c r="D69" s="3"/>
      <c r="E69" s="3"/>
      <c r="F69" s="3"/>
      <c r="G69" s="3"/>
      <c r="H69" s="3"/>
      <c r="I69" s="3"/>
      <c r="J69" s="40"/>
    </row>
    <row r="70" spans="1:10" ht="15.75" x14ac:dyDescent="0.25">
      <c r="A70" s="7" t="s">
        <v>32</v>
      </c>
      <c r="B70" s="4"/>
      <c r="C70" s="4"/>
      <c r="D70" s="3"/>
      <c r="E70" s="3"/>
      <c r="F70" s="3"/>
      <c r="G70" s="3"/>
      <c r="H70" s="3"/>
      <c r="I70" s="3"/>
      <c r="J70" s="40"/>
    </row>
    <row r="71" spans="1:10" x14ac:dyDescent="0.25">
      <c r="A71" s="4" t="s">
        <v>33</v>
      </c>
      <c r="B71" s="4"/>
      <c r="C71" s="4"/>
      <c r="D71" s="3">
        <v>44196</v>
      </c>
      <c r="E71" s="3">
        <v>46000</v>
      </c>
      <c r="F71" s="3">
        <v>44784</v>
      </c>
      <c r="G71" s="3">
        <v>45000</v>
      </c>
      <c r="H71" s="3">
        <v>41239</v>
      </c>
      <c r="I71" s="48">
        <v>45685</v>
      </c>
      <c r="J71" s="40"/>
    </row>
    <row r="72" spans="1:10" x14ac:dyDescent="0.25">
      <c r="A72" s="4" t="s">
        <v>34</v>
      </c>
      <c r="B72" s="4"/>
      <c r="C72" s="4"/>
      <c r="D72" s="3"/>
      <c r="E72" s="3">
        <v>0</v>
      </c>
      <c r="F72" s="3">
        <v>0</v>
      </c>
      <c r="G72" s="3"/>
      <c r="H72" s="3"/>
      <c r="I72" s="48"/>
      <c r="J72" s="40"/>
    </row>
    <row r="73" spans="1:10" x14ac:dyDescent="0.25">
      <c r="A73" s="4" t="s">
        <v>35</v>
      </c>
      <c r="B73" s="4"/>
      <c r="C73" s="4"/>
      <c r="D73" s="3"/>
      <c r="E73" s="3"/>
      <c r="F73" s="3"/>
      <c r="G73" s="26">
        <v>5000</v>
      </c>
      <c r="H73" s="3">
        <v>3434</v>
      </c>
      <c r="I73" s="48">
        <v>3000</v>
      </c>
      <c r="J73" s="40"/>
    </row>
    <row r="74" spans="1:10" x14ac:dyDescent="0.25">
      <c r="A74" s="4" t="s">
        <v>83</v>
      </c>
      <c r="B74" s="4"/>
      <c r="C74" s="4"/>
      <c r="D74" s="3">
        <v>60000</v>
      </c>
      <c r="E74" s="3">
        <v>40000</v>
      </c>
      <c r="F74" s="3">
        <v>40000</v>
      </c>
      <c r="G74" s="26">
        <v>40000</v>
      </c>
      <c r="H74" s="3">
        <v>40000</v>
      </c>
      <c r="I74" s="48">
        <v>35000</v>
      </c>
      <c r="J74" s="40"/>
    </row>
    <row r="75" spans="1:10" x14ac:dyDescent="0.25">
      <c r="A75" s="4" t="s">
        <v>84</v>
      </c>
      <c r="B75" s="4"/>
      <c r="C75" s="4"/>
      <c r="D75" s="3"/>
      <c r="E75" s="3">
        <v>70000</v>
      </c>
      <c r="F75" s="3">
        <v>3248</v>
      </c>
      <c r="G75" s="26">
        <v>50600</v>
      </c>
      <c r="H75" s="3">
        <v>50525</v>
      </c>
      <c r="I75" s="48">
        <v>4000</v>
      </c>
      <c r="J75" s="40"/>
    </row>
    <row r="76" spans="1:10" x14ac:dyDescent="0.25">
      <c r="A76" s="4" t="s">
        <v>97</v>
      </c>
      <c r="B76" s="4"/>
      <c r="C76" s="4"/>
      <c r="D76" s="3"/>
      <c r="E76" s="3"/>
      <c r="F76" s="3"/>
      <c r="G76" s="3">
        <v>2900</v>
      </c>
      <c r="H76" s="3">
        <v>2910</v>
      </c>
      <c r="I76" s="19"/>
      <c r="J76" s="40"/>
    </row>
    <row r="77" spans="1:10" x14ac:dyDescent="0.25">
      <c r="A77" s="4" t="s">
        <v>36</v>
      </c>
      <c r="B77" s="4"/>
      <c r="C77" s="4"/>
      <c r="D77" s="3"/>
      <c r="E77" s="3">
        <v>0</v>
      </c>
      <c r="F77" s="3"/>
      <c r="G77" s="3"/>
      <c r="H77" s="3"/>
      <c r="I77" s="19"/>
      <c r="J77" s="40"/>
    </row>
    <row r="78" spans="1:10" x14ac:dyDescent="0.25">
      <c r="A78" s="4" t="s">
        <v>134</v>
      </c>
      <c r="B78" s="4"/>
      <c r="C78" s="4"/>
      <c r="D78" s="3"/>
      <c r="E78" s="3"/>
      <c r="F78" s="3">
        <v>597</v>
      </c>
      <c r="G78" s="3"/>
      <c r="H78" s="3"/>
      <c r="I78" s="48">
        <v>205</v>
      </c>
      <c r="J78" s="40"/>
    </row>
    <row r="79" spans="1:10" ht="15.75" x14ac:dyDescent="0.25">
      <c r="A79" s="5" t="s">
        <v>4</v>
      </c>
      <c r="B79" s="4"/>
      <c r="C79" s="4"/>
      <c r="D79" s="9">
        <f>SUM(D71:D78)</f>
        <v>104196</v>
      </c>
      <c r="E79" s="20">
        <f>SUM(E71:E78)</f>
        <v>156000</v>
      </c>
      <c r="F79" s="20">
        <f>SUM(F71:F78)</f>
        <v>88629</v>
      </c>
      <c r="G79" s="20">
        <v>143500</v>
      </c>
      <c r="H79" s="20">
        <v>138108</v>
      </c>
      <c r="I79" s="20">
        <f>SUM(I71:I78)</f>
        <v>87890</v>
      </c>
      <c r="J79" s="20"/>
    </row>
    <row r="80" spans="1:10" x14ac:dyDescent="0.25">
      <c r="A80" s="4"/>
      <c r="B80" s="4"/>
      <c r="C80" s="4"/>
      <c r="D80" s="3"/>
      <c r="E80" s="3"/>
      <c r="F80" s="3"/>
      <c r="G80" s="3"/>
      <c r="H80" s="3"/>
      <c r="I80" s="3"/>
      <c r="J80" s="40"/>
    </row>
    <row r="81" spans="1:10" ht="15.75" x14ac:dyDescent="0.25">
      <c r="A81" s="7" t="s">
        <v>37</v>
      </c>
      <c r="B81" s="4"/>
      <c r="C81" s="4"/>
      <c r="D81" s="3"/>
      <c r="E81" s="3"/>
      <c r="F81" s="3"/>
      <c r="G81" s="3"/>
      <c r="H81" s="3"/>
      <c r="I81" s="3"/>
      <c r="J81" s="40"/>
    </row>
    <row r="82" spans="1:10" x14ac:dyDescent="0.25">
      <c r="A82" s="4" t="s">
        <v>114</v>
      </c>
      <c r="B82" s="4"/>
      <c r="C82" s="4"/>
      <c r="D82" s="3"/>
      <c r="E82" s="3"/>
      <c r="F82" s="3"/>
      <c r="G82" s="3"/>
      <c r="H82" s="3"/>
      <c r="I82" s="3">
        <v>111700</v>
      </c>
      <c r="J82" s="40"/>
    </row>
    <row r="83" spans="1:10" x14ac:dyDescent="0.25">
      <c r="A83" s="4" t="s">
        <v>138</v>
      </c>
      <c r="B83" s="4"/>
      <c r="C83" s="4"/>
      <c r="D83" s="3"/>
      <c r="E83" s="3"/>
      <c r="F83" s="3"/>
      <c r="G83" s="3"/>
      <c r="H83" s="3"/>
      <c r="I83" s="3">
        <v>8679</v>
      </c>
      <c r="J83" s="40"/>
    </row>
    <row r="84" spans="1:10" x14ac:dyDescent="0.25">
      <c r="A84" s="4" t="s">
        <v>38</v>
      </c>
      <c r="B84" s="4"/>
      <c r="C84" s="4"/>
      <c r="D84" s="3"/>
      <c r="E84" s="3"/>
      <c r="F84" s="3"/>
      <c r="G84" s="3"/>
      <c r="H84" s="3"/>
      <c r="I84" s="3">
        <v>5000</v>
      </c>
      <c r="J84" s="40"/>
    </row>
    <row r="85" spans="1:10" x14ac:dyDescent="0.25">
      <c r="A85" s="4" t="s">
        <v>143</v>
      </c>
      <c r="B85" s="4"/>
      <c r="C85" s="4"/>
      <c r="D85" s="3"/>
      <c r="E85" s="3"/>
      <c r="F85" s="3"/>
      <c r="G85" s="3"/>
      <c r="H85" s="3"/>
      <c r="I85" s="3">
        <v>1200</v>
      </c>
      <c r="J85" s="40"/>
    </row>
    <row r="86" spans="1:10" x14ac:dyDescent="0.25">
      <c r="A86" s="4" t="s">
        <v>39</v>
      </c>
      <c r="B86" s="4"/>
      <c r="C86" s="4"/>
      <c r="D86" s="3">
        <v>150</v>
      </c>
      <c r="E86" s="3">
        <v>100</v>
      </c>
      <c r="F86" s="3">
        <v>45</v>
      </c>
      <c r="G86" s="3">
        <v>100</v>
      </c>
      <c r="H86" s="3">
        <v>27</v>
      </c>
      <c r="I86" s="3">
        <v>150</v>
      </c>
      <c r="J86" s="40"/>
    </row>
    <row r="87" spans="1:10" x14ac:dyDescent="0.25">
      <c r="A87" s="4" t="s">
        <v>98</v>
      </c>
      <c r="B87" s="4"/>
      <c r="C87" s="4"/>
      <c r="D87" s="3"/>
      <c r="E87" s="3">
        <v>500</v>
      </c>
      <c r="F87" s="3"/>
      <c r="G87" s="3">
        <v>2600</v>
      </c>
      <c r="H87" s="3">
        <v>3434</v>
      </c>
      <c r="I87" s="3">
        <v>5800</v>
      </c>
      <c r="J87" s="40"/>
    </row>
    <row r="88" spans="1:10" x14ac:dyDescent="0.25">
      <c r="A88" s="4" t="s">
        <v>40</v>
      </c>
      <c r="B88" s="4"/>
      <c r="C88" s="4"/>
      <c r="D88" s="3">
        <v>2500</v>
      </c>
      <c r="E88" s="3">
        <v>7500</v>
      </c>
      <c r="F88" s="3">
        <v>4224</v>
      </c>
      <c r="G88" s="3">
        <v>7500</v>
      </c>
      <c r="H88" s="3">
        <v>9778</v>
      </c>
      <c r="I88" s="3">
        <v>5000</v>
      </c>
      <c r="J88" s="40"/>
    </row>
    <row r="89" spans="1:10" x14ac:dyDescent="0.25">
      <c r="A89" s="4" t="s">
        <v>41</v>
      </c>
      <c r="B89" s="4"/>
      <c r="C89" s="4"/>
      <c r="D89" s="3">
        <v>10000</v>
      </c>
      <c r="E89" s="3">
        <v>7500</v>
      </c>
      <c r="F89" s="3">
        <v>6993</v>
      </c>
      <c r="G89" s="3">
        <v>7500</v>
      </c>
      <c r="H89" s="3">
        <v>3677</v>
      </c>
      <c r="I89" s="3">
        <v>10000</v>
      </c>
      <c r="J89" s="40"/>
    </row>
    <row r="90" spans="1:10" x14ac:dyDescent="0.25">
      <c r="A90" s="4" t="s">
        <v>120</v>
      </c>
      <c r="B90" s="4"/>
      <c r="C90" s="4"/>
      <c r="D90" s="3"/>
      <c r="E90" s="3"/>
      <c r="F90" s="3"/>
      <c r="G90" s="3"/>
      <c r="H90" s="3"/>
      <c r="I90" s="3">
        <v>20000</v>
      </c>
      <c r="J90" s="40"/>
    </row>
    <row r="91" spans="1:10" x14ac:dyDescent="0.25">
      <c r="A91" s="4" t="s">
        <v>80</v>
      </c>
      <c r="B91" s="4"/>
      <c r="C91" s="4"/>
      <c r="D91" s="3">
        <v>40000</v>
      </c>
      <c r="E91" s="3">
        <v>243000</v>
      </c>
      <c r="F91" s="3">
        <v>281453</v>
      </c>
      <c r="G91" s="26">
        <v>220000</v>
      </c>
      <c r="H91" s="40">
        <v>67401</v>
      </c>
      <c r="I91" s="3">
        <v>100000</v>
      </c>
      <c r="J91" s="40"/>
    </row>
    <row r="92" spans="1:10" x14ac:dyDescent="0.25">
      <c r="A92" s="4" t="s">
        <v>42</v>
      </c>
      <c r="B92" s="4"/>
      <c r="C92" s="4"/>
      <c r="D92" s="3">
        <v>7060</v>
      </c>
      <c r="E92" s="3">
        <v>6800</v>
      </c>
      <c r="F92" s="3" t="s">
        <v>89</v>
      </c>
      <c r="G92" s="26">
        <v>17500</v>
      </c>
      <c r="H92" s="3">
        <v>15004</v>
      </c>
      <c r="I92" s="3">
        <v>25000</v>
      </c>
      <c r="J92" s="40"/>
    </row>
    <row r="93" spans="1:10" x14ac:dyDescent="0.25">
      <c r="A93" s="4" t="s">
        <v>43</v>
      </c>
      <c r="B93" s="4"/>
      <c r="C93" s="4"/>
      <c r="D93" s="3">
        <v>1600</v>
      </c>
      <c r="E93" s="3">
        <v>3000</v>
      </c>
      <c r="F93" s="3"/>
      <c r="G93" s="3">
        <v>2000</v>
      </c>
      <c r="H93" s="3">
        <v>320</v>
      </c>
      <c r="I93" s="3">
        <v>2000</v>
      </c>
      <c r="J93" s="40"/>
    </row>
    <row r="94" spans="1:10" x14ac:dyDescent="0.25">
      <c r="A94" s="4" t="s">
        <v>119</v>
      </c>
      <c r="B94" s="4"/>
      <c r="C94" s="4"/>
      <c r="D94" s="3"/>
      <c r="E94" s="3"/>
      <c r="F94" s="3"/>
      <c r="G94" s="3"/>
      <c r="H94" s="3"/>
      <c r="I94" s="3">
        <v>2000</v>
      </c>
      <c r="J94" s="40"/>
    </row>
    <row r="95" spans="1:10" x14ac:dyDescent="0.25">
      <c r="A95" s="4" t="s">
        <v>130</v>
      </c>
      <c r="B95" s="4"/>
      <c r="C95" s="4"/>
      <c r="D95" s="3"/>
      <c r="E95" s="3"/>
      <c r="F95" s="3"/>
      <c r="G95" s="3"/>
      <c r="H95" s="3"/>
      <c r="I95" s="3">
        <v>1200</v>
      </c>
      <c r="J95" s="40"/>
    </row>
    <row r="96" spans="1:10" x14ac:dyDescent="0.25">
      <c r="A96" s="4" t="s">
        <v>81</v>
      </c>
      <c r="B96" s="4"/>
      <c r="C96" s="4"/>
      <c r="D96" s="3">
        <v>16425</v>
      </c>
      <c r="E96" s="3">
        <v>41184</v>
      </c>
      <c r="F96" s="3"/>
      <c r="G96" s="26">
        <v>40000</v>
      </c>
      <c r="H96" s="3"/>
      <c r="I96" s="3">
        <v>40000</v>
      </c>
      <c r="J96" s="40"/>
    </row>
    <row r="97" spans="1:10" x14ac:dyDescent="0.25">
      <c r="A97" s="4" t="s">
        <v>44</v>
      </c>
      <c r="B97" s="4"/>
      <c r="C97" s="4"/>
      <c r="D97" s="3">
        <v>500</v>
      </c>
      <c r="E97" s="3">
        <v>500</v>
      </c>
      <c r="F97" s="3">
        <v>415</v>
      </c>
      <c r="G97" s="3">
        <v>500</v>
      </c>
      <c r="H97" s="3">
        <v>153</v>
      </c>
      <c r="I97" s="3">
        <v>1500</v>
      </c>
      <c r="J97" s="40"/>
    </row>
    <row r="98" spans="1:10" x14ac:dyDescent="0.25">
      <c r="A98" s="4" t="s">
        <v>45</v>
      </c>
      <c r="B98" s="4"/>
      <c r="C98" s="4"/>
      <c r="D98" s="3">
        <v>7210</v>
      </c>
      <c r="E98" s="3">
        <v>7718</v>
      </c>
      <c r="F98" s="3" t="s">
        <v>90</v>
      </c>
      <c r="G98" s="26">
        <v>6000</v>
      </c>
      <c r="H98" s="3">
        <v>1660</v>
      </c>
      <c r="I98" s="3">
        <v>1500</v>
      </c>
      <c r="J98" s="40"/>
    </row>
    <row r="99" spans="1:10" x14ac:dyDescent="0.25">
      <c r="A99" s="4" t="s">
        <v>137</v>
      </c>
      <c r="B99" s="4"/>
      <c r="C99" s="4"/>
      <c r="D99" s="3"/>
      <c r="E99" s="3"/>
      <c r="F99" s="3"/>
      <c r="G99" s="26"/>
      <c r="H99" s="3"/>
      <c r="I99" s="3">
        <v>1000</v>
      </c>
      <c r="J99" s="40"/>
    </row>
    <row r="100" spans="1:10" x14ac:dyDescent="0.25">
      <c r="A100" s="4" t="s">
        <v>142</v>
      </c>
      <c r="B100" s="4"/>
      <c r="C100" s="4"/>
      <c r="D100" s="3"/>
      <c r="E100" s="3"/>
      <c r="F100" s="3"/>
      <c r="G100" s="26"/>
      <c r="H100" s="3"/>
      <c r="I100" s="3">
        <v>1000</v>
      </c>
      <c r="J100" s="40"/>
    </row>
    <row r="101" spans="1:10" x14ac:dyDescent="0.25">
      <c r="A101" s="4" t="s">
        <v>141</v>
      </c>
      <c r="B101" s="4"/>
      <c r="C101" s="4"/>
      <c r="D101" s="3"/>
      <c r="E101" s="3"/>
      <c r="F101" s="3"/>
      <c r="G101" s="26"/>
      <c r="H101" s="3"/>
      <c r="I101" s="3">
        <v>25000</v>
      </c>
      <c r="J101" s="40"/>
    </row>
    <row r="102" spans="1:10" ht="15.75" x14ac:dyDescent="0.25">
      <c r="A102" s="10" t="s">
        <v>4</v>
      </c>
      <c r="B102" s="4"/>
      <c r="C102" s="4"/>
      <c r="D102" s="9">
        <f>SUM(D86:D98)</f>
        <v>85445</v>
      </c>
      <c r="E102" s="20">
        <f>SUM(E86:E98)</f>
        <v>317802</v>
      </c>
      <c r="F102" s="20">
        <f>SUM(F86:F98)</f>
        <v>293130</v>
      </c>
      <c r="G102" s="20">
        <v>313700</v>
      </c>
      <c r="H102" s="20">
        <f>SUM(H86:H98)</f>
        <v>101454</v>
      </c>
      <c r="I102" s="20">
        <f>SUM(I82:I101)</f>
        <v>367729</v>
      </c>
      <c r="J102" s="20"/>
    </row>
    <row r="103" spans="1:10" x14ac:dyDescent="0.25">
      <c r="A103" s="4"/>
      <c r="B103" s="4"/>
      <c r="C103" s="4"/>
      <c r="D103" s="17"/>
      <c r="E103" s="3"/>
      <c r="F103" s="3"/>
      <c r="G103" s="3"/>
      <c r="H103" s="3"/>
      <c r="I103" s="3"/>
      <c r="J103" s="40"/>
    </row>
    <row r="104" spans="1:10" x14ac:dyDescent="0.25">
      <c r="A104" s="4" t="s">
        <v>46</v>
      </c>
      <c r="B104" s="4"/>
      <c r="C104" s="4"/>
      <c r="D104" s="17">
        <v>76959</v>
      </c>
      <c r="E104" s="3">
        <v>76572</v>
      </c>
      <c r="F104" s="3">
        <v>76572</v>
      </c>
      <c r="G104" s="28">
        <v>118884</v>
      </c>
      <c r="H104" s="3">
        <v>118884</v>
      </c>
      <c r="I104" s="3">
        <v>162989</v>
      </c>
      <c r="J104" s="40"/>
    </row>
    <row r="105" spans="1:10" x14ac:dyDescent="0.25">
      <c r="A105" s="4" t="s">
        <v>47</v>
      </c>
      <c r="B105" s="4"/>
      <c r="C105" s="4"/>
      <c r="D105" s="17">
        <v>5574</v>
      </c>
      <c r="E105" s="3">
        <v>5546</v>
      </c>
      <c r="F105" s="3">
        <v>5546</v>
      </c>
      <c r="G105" s="28">
        <v>10808</v>
      </c>
      <c r="H105" s="3">
        <v>10808</v>
      </c>
      <c r="I105" s="3">
        <v>11775</v>
      </c>
      <c r="J105" s="40"/>
    </row>
    <row r="106" spans="1:10" x14ac:dyDescent="0.25">
      <c r="A106" s="4" t="s">
        <v>88</v>
      </c>
      <c r="B106" s="4"/>
      <c r="C106" s="4"/>
      <c r="D106" s="17"/>
      <c r="E106" s="3"/>
      <c r="F106" s="3"/>
      <c r="G106" s="3">
        <v>3783</v>
      </c>
      <c r="H106" s="3">
        <v>3783</v>
      </c>
      <c r="I106" s="3">
        <v>8625</v>
      </c>
      <c r="J106" s="40"/>
    </row>
    <row r="107" spans="1:10" ht="15.75" x14ac:dyDescent="0.25">
      <c r="A107" s="5" t="s">
        <v>4</v>
      </c>
      <c r="B107" s="4"/>
      <c r="C107" s="4"/>
      <c r="D107" s="9">
        <f>SUM(D104:D105)</f>
        <v>82533</v>
      </c>
      <c r="E107" s="20">
        <f>SUM(E104:E105)</f>
        <v>82118</v>
      </c>
      <c r="F107" s="20">
        <f t="shared" ref="F107:H107" si="1">SUM(F104:F106)</f>
        <v>82118</v>
      </c>
      <c r="G107" s="29">
        <f t="shared" si="1"/>
        <v>133475</v>
      </c>
      <c r="H107" s="20">
        <f t="shared" si="1"/>
        <v>133475</v>
      </c>
      <c r="I107" s="20">
        <f>SUM(I104:I106)</f>
        <v>183389</v>
      </c>
      <c r="J107" s="20"/>
    </row>
    <row r="108" spans="1:10" x14ac:dyDescent="0.25">
      <c r="A108" s="4"/>
      <c r="B108" s="4"/>
      <c r="C108" s="4"/>
      <c r="D108" s="17"/>
      <c r="E108" s="3"/>
      <c r="F108" s="3"/>
      <c r="G108" s="3"/>
      <c r="H108" s="3"/>
      <c r="I108" s="3"/>
      <c r="J108" s="40"/>
    </row>
    <row r="109" spans="1:10" x14ac:dyDescent="0.25">
      <c r="A109" s="22" t="s">
        <v>48</v>
      </c>
      <c r="B109" s="4"/>
      <c r="C109" s="4"/>
      <c r="D109" s="18">
        <v>5150</v>
      </c>
      <c r="E109" s="20">
        <v>5865</v>
      </c>
      <c r="F109" s="20">
        <v>5447</v>
      </c>
      <c r="G109" s="27">
        <v>5000</v>
      </c>
      <c r="H109" s="20">
        <v>5640</v>
      </c>
      <c r="I109" s="20">
        <v>6500</v>
      </c>
      <c r="J109" s="20"/>
    </row>
    <row r="110" spans="1:10" x14ac:dyDescent="0.25">
      <c r="A110" s="4"/>
      <c r="B110" s="4"/>
      <c r="C110" s="4"/>
      <c r="D110" s="3"/>
      <c r="E110" s="3"/>
      <c r="F110" s="3"/>
      <c r="G110" s="3"/>
      <c r="H110" s="3"/>
      <c r="I110" s="3"/>
      <c r="J110" s="40"/>
    </row>
    <row r="111" spans="1:10" ht="15.75" x14ac:dyDescent="0.25">
      <c r="A111" s="7" t="s">
        <v>49</v>
      </c>
      <c r="B111" s="4"/>
      <c r="C111" s="4"/>
      <c r="D111" s="3"/>
      <c r="E111" s="3"/>
      <c r="F111" s="3"/>
      <c r="G111" s="3"/>
      <c r="H111" s="3"/>
      <c r="I111" s="3"/>
      <c r="J111" s="40"/>
    </row>
    <row r="112" spans="1:10" x14ac:dyDescent="0.25">
      <c r="A112" s="4"/>
      <c r="B112" s="4"/>
      <c r="C112" s="4"/>
      <c r="D112" s="3"/>
      <c r="E112" s="3"/>
      <c r="F112" s="3"/>
      <c r="G112" s="3"/>
      <c r="H112" s="3"/>
      <c r="I112" s="3"/>
      <c r="J112" s="40"/>
    </row>
    <row r="113" spans="1:10" x14ac:dyDescent="0.25">
      <c r="A113" s="4"/>
      <c r="B113" s="4"/>
      <c r="C113" s="4"/>
      <c r="D113" s="3"/>
      <c r="E113" s="3"/>
      <c r="F113" s="3"/>
      <c r="G113" s="3"/>
      <c r="H113" s="3"/>
      <c r="I113" s="3"/>
      <c r="J113" s="40"/>
    </row>
    <row r="114" spans="1:10" x14ac:dyDescent="0.25">
      <c r="A114" s="4" t="s">
        <v>50</v>
      </c>
      <c r="B114" s="4"/>
      <c r="C114" s="4"/>
      <c r="D114" s="3">
        <v>20000</v>
      </c>
      <c r="E114" s="3">
        <v>17143</v>
      </c>
      <c r="F114" s="3">
        <v>22500</v>
      </c>
      <c r="G114" s="3">
        <v>22700</v>
      </c>
      <c r="H114" s="3">
        <v>20612</v>
      </c>
      <c r="I114" s="3">
        <v>30000</v>
      </c>
      <c r="J114" s="40"/>
    </row>
    <row r="115" spans="1:10" x14ac:dyDescent="0.25">
      <c r="A115" s="4" t="s">
        <v>51</v>
      </c>
      <c r="B115" s="4"/>
      <c r="C115" s="4"/>
      <c r="D115" s="3"/>
      <c r="E115" s="3"/>
      <c r="F115" s="3"/>
      <c r="G115" s="3"/>
      <c r="H115" s="3"/>
      <c r="I115" s="3"/>
      <c r="J115" s="40"/>
    </row>
    <row r="116" spans="1:10" x14ac:dyDescent="0.25">
      <c r="A116" s="4" t="s">
        <v>52</v>
      </c>
      <c r="B116" s="4"/>
      <c r="C116" s="4"/>
      <c r="D116" s="3">
        <v>3703</v>
      </c>
      <c r="E116" s="3">
        <v>3542</v>
      </c>
      <c r="F116" s="3">
        <v>4155</v>
      </c>
      <c r="G116" s="3">
        <v>4200</v>
      </c>
      <c r="H116" s="3">
        <v>4600</v>
      </c>
      <c r="I116" s="3">
        <v>2500</v>
      </c>
      <c r="J116" s="40"/>
    </row>
    <row r="117" spans="1:10" ht="15.75" x14ac:dyDescent="0.25">
      <c r="A117" s="5" t="s">
        <v>4</v>
      </c>
      <c r="B117" s="4"/>
      <c r="C117" s="4"/>
      <c r="D117" s="9">
        <f>SUM(D112:D116)</f>
        <v>23703</v>
      </c>
      <c r="E117" s="20">
        <f t="shared" ref="E117:H117" si="2">SUM(E114:E116)</f>
        <v>20685</v>
      </c>
      <c r="F117" s="20">
        <f t="shared" si="2"/>
        <v>26655</v>
      </c>
      <c r="G117" s="20">
        <f t="shared" si="2"/>
        <v>26900</v>
      </c>
      <c r="H117" s="20">
        <f t="shared" si="2"/>
        <v>25212</v>
      </c>
      <c r="I117" s="20">
        <f>SUM(I114:I116)</f>
        <v>32500</v>
      </c>
      <c r="J117" s="20"/>
    </row>
    <row r="118" spans="1:10" x14ac:dyDescent="0.25">
      <c r="A118" s="4"/>
      <c r="B118" s="4"/>
      <c r="C118" s="4"/>
      <c r="D118" s="3"/>
      <c r="E118" s="3"/>
      <c r="F118" s="3"/>
      <c r="G118" s="3"/>
      <c r="H118" s="3"/>
      <c r="I118" s="3"/>
      <c r="J118" s="40"/>
    </row>
    <row r="119" spans="1:10" ht="15.75" x14ac:dyDescent="0.25">
      <c r="A119" s="7" t="s">
        <v>53</v>
      </c>
      <c r="B119" s="4"/>
      <c r="C119" s="4"/>
      <c r="D119" s="3"/>
      <c r="E119" s="3"/>
      <c r="F119" s="3"/>
      <c r="G119" s="3"/>
      <c r="H119" s="3"/>
      <c r="I119" s="3"/>
      <c r="J119" s="40"/>
    </row>
    <row r="120" spans="1:10" x14ac:dyDescent="0.25">
      <c r="A120" s="4" t="s">
        <v>115</v>
      </c>
      <c r="B120" s="4"/>
      <c r="C120" s="4"/>
      <c r="D120" s="3"/>
      <c r="E120" s="3"/>
      <c r="F120" s="3"/>
      <c r="G120" s="3"/>
      <c r="H120" s="3"/>
      <c r="I120" s="3">
        <v>20000</v>
      </c>
      <c r="J120" s="40"/>
    </row>
    <row r="121" spans="1:10" x14ac:dyDescent="0.25">
      <c r="A121" s="4" t="s">
        <v>54</v>
      </c>
      <c r="B121" s="4"/>
      <c r="C121" s="4"/>
      <c r="D121" s="3"/>
      <c r="E121" s="3"/>
      <c r="F121" s="3"/>
      <c r="G121" s="3"/>
      <c r="H121" s="3"/>
      <c r="I121" s="3"/>
      <c r="J121" s="40"/>
    </row>
    <row r="122" spans="1:10" x14ac:dyDescent="0.25">
      <c r="A122" s="4" t="s">
        <v>55</v>
      </c>
      <c r="B122" s="4"/>
      <c r="C122" s="4"/>
      <c r="D122" s="3"/>
      <c r="E122" s="3">
        <v>500</v>
      </c>
      <c r="F122" s="3"/>
      <c r="G122" s="3">
        <v>1000</v>
      </c>
      <c r="H122" s="3">
        <v>0</v>
      </c>
      <c r="I122" s="3">
        <v>1000</v>
      </c>
      <c r="J122" s="40"/>
    </row>
    <row r="123" spans="1:10" x14ac:dyDescent="0.25">
      <c r="A123" s="4" t="s">
        <v>39</v>
      </c>
      <c r="B123" s="4"/>
      <c r="C123" s="4"/>
      <c r="D123" s="3">
        <v>200</v>
      </c>
      <c r="E123" s="3">
        <v>1000</v>
      </c>
      <c r="F123" s="3">
        <v>435</v>
      </c>
      <c r="G123" s="3">
        <v>600</v>
      </c>
      <c r="H123" s="3">
        <v>200</v>
      </c>
      <c r="I123" s="3"/>
      <c r="J123" s="40"/>
    </row>
    <row r="124" spans="1:10" x14ac:dyDescent="0.25">
      <c r="A124" s="4" t="s">
        <v>56</v>
      </c>
      <c r="B124" s="4"/>
      <c r="C124" s="4"/>
      <c r="D124" s="3">
        <v>127</v>
      </c>
      <c r="E124" s="3">
        <v>150</v>
      </c>
      <c r="F124" s="3"/>
      <c r="G124" s="3">
        <v>190</v>
      </c>
      <c r="H124" s="3">
        <v>175</v>
      </c>
      <c r="I124" s="3">
        <v>500</v>
      </c>
      <c r="J124" s="40"/>
    </row>
    <row r="125" spans="1:10" x14ac:dyDescent="0.25">
      <c r="A125" s="4" t="s">
        <v>86</v>
      </c>
      <c r="B125" s="4"/>
      <c r="C125" s="4"/>
      <c r="D125" s="3"/>
      <c r="E125" s="3">
        <v>1500</v>
      </c>
      <c r="F125" s="3"/>
      <c r="G125" s="3">
        <v>3000</v>
      </c>
      <c r="H125" s="3">
        <v>0</v>
      </c>
      <c r="I125" s="3"/>
      <c r="J125" s="40"/>
    </row>
    <row r="126" spans="1:10" ht="15.75" x14ac:dyDescent="0.25">
      <c r="A126" s="5" t="s">
        <v>4</v>
      </c>
      <c r="B126" s="4"/>
      <c r="C126" s="4"/>
      <c r="D126" s="9">
        <f>SUM(D121:D124)</f>
        <v>327</v>
      </c>
      <c r="E126" s="20">
        <f>SUM(E120:F125)</f>
        <v>3585</v>
      </c>
      <c r="F126" s="20">
        <f>SUM(F121:F125)</f>
        <v>435</v>
      </c>
      <c r="G126" s="20">
        <f>SUM(G122:G125)</f>
        <v>4790</v>
      </c>
      <c r="H126" s="20">
        <f>SUM(H122:H125)</f>
        <v>375</v>
      </c>
      <c r="I126" s="20">
        <f>SUM(I120:I125)</f>
        <v>21500</v>
      </c>
      <c r="J126" s="20"/>
    </row>
    <row r="127" spans="1:10" x14ac:dyDescent="0.25">
      <c r="A127" s="4"/>
      <c r="B127" s="4"/>
      <c r="C127" s="4"/>
      <c r="D127" s="3"/>
      <c r="E127" s="3"/>
      <c r="F127" s="3"/>
      <c r="G127" s="3"/>
      <c r="H127" s="3"/>
      <c r="I127" s="3"/>
      <c r="J127" s="40"/>
    </row>
    <row r="128" spans="1:10" ht="15.75" x14ac:dyDescent="0.25">
      <c r="A128" s="7" t="s">
        <v>57</v>
      </c>
      <c r="B128" s="4"/>
      <c r="C128" s="4"/>
      <c r="D128" s="3"/>
      <c r="E128" s="3"/>
      <c r="F128" s="3"/>
      <c r="G128" s="3"/>
      <c r="H128" s="3"/>
      <c r="I128" s="3"/>
      <c r="J128" s="40"/>
    </row>
    <row r="129" spans="1:10" x14ac:dyDescent="0.25">
      <c r="A129" s="4" t="s">
        <v>140</v>
      </c>
      <c r="B129" s="4"/>
      <c r="C129" s="4"/>
      <c r="D129" s="3"/>
      <c r="E129" s="3"/>
      <c r="F129" s="3"/>
      <c r="G129" s="3"/>
      <c r="H129" s="3"/>
      <c r="I129" s="3">
        <v>5000</v>
      </c>
      <c r="J129" s="40"/>
    </row>
    <row r="130" spans="1:10" x14ac:dyDescent="0.25">
      <c r="A130" s="4" t="s">
        <v>91</v>
      </c>
      <c r="B130" s="4"/>
      <c r="C130" s="4"/>
      <c r="D130" s="3"/>
      <c r="E130" s="3"/>
      <c r="F130" s="3">
        <v>250</v>
      </c>
      <c r="G130" s="3">
        <v>550</v>
      </c>
      <c r="H130" s="3">
        <v>550</v>
      </c>
      <c r="I130" s="3">
        <v>550</v>
      </c>
      <c r="J130" s="40"/>
    </row>
    <row r="131" spans="1:10" x14ac:dyDescent="0.25">
      <c r="A131" s="4" t="s">
        <v>58</v>
      </c>
      <c r="B131" s="4"/>
      <c r="C131" s="4"/>
      <c r="D131" s="3">
        <v>150</v>
      </c>
      <c r="E131" s="3"/>
      <c r="F131" s="3"/>
      <c r="G131" s="3">
        <v>25</v>
      </c>
      <c r="H131" s="3">
        <v>25</v>
      </c>
      <c r="I131" s="3">
        <v>25</v>
      </c>
      <c r="J131" s="40"/>
    </row>
    <row r="132" spans="1:10" x14ac:dyDescent="0.25">
      <c r="A132" s="4" t="s">
        <v>59</v>
      </c>
      <c r="B132" s="4"/>
      <c r="C132" s="4"/>
      <c r="D132" s="3">
        <v>500</v>
      </c>
      <c r="E132" s="3"/>
      <c r="F132" s="3"/>
      <c r="G132" s="3">
        <v>500</v>
      </c>
      <c r="H132" s="3">
        <v>1700</v>
      </c>
      <c r="I132" s="3">
        <v>250</v>
      </c>
      <c r="J132" s="40"/>
    </row>
    <row r="133" spans="1:10" x14ac:dyDescent="0.25">
      <c r="A133" s="4" t="s">
        <v>60</v>
      </c>
      <c r="B133" s="4"/>
      <c r="C133" s="4"/>
      <c r="D133" s="3">
        <v>200</v>
      </c>
      <c r="E133" s="3"/>
      <c r="F133" s="3"/>
      <c r="G133" s="3"/>
      <c r="H133" s="3"/>
      <c r="I133" s="3"/>
      <c r="J133" s="40"/>
    </row>
    <row r="134" spans="1:10" x14ac:dyDescent="0.25">
      <c r="A134" s="4" t="s">
        <v>61</v>
      </c>
      <c r="B134" s="4"/>
      <c r="C134" s="4"/>
      <c r="D134" s="3">
        <v>200</v>
      </c>
      <c r="E134" s="3"/>
      <c r="F134" s="3"/>
      <c r="G134" s="3">
        <v>300</v>
      </c>
      <c r="H134" s="3">
        <v>300</v>
      </c>
      <c r="I134" s="3">
        <v>400</v>
      </c>
      <c r="J134" s="40"/>
    </row>
    <row r="135" spans="1:10" x14ac:dyDescent="0.25">
      <c r="A135" s="4" t="s">
        <v>144</v>
      </c>
      <c r="B135" s="4"/>
      <c r="C135" s="4"/>
      <c r="D135" s="3"/>
      <c r="E135" s="3"/>
      <c r="F135" s="3"/>
      <c r="G135" s="3"/>
      <c r="H135" s="3"/>
      <c r="I135" s="3">
        <v>400</v>
      </c>
      <c r="J135" s="40"/>
    </row>
    <row r="136" spans="1:10" x14ac:dyDescent="0.25">
      <c r="A136" s="4" t="s">
        <v>62</v>
      </c>
      <c r="B136" s="4"/>
      <c r="C136" s="4"/>
      <c r="D136" s="3">
        <v>200</v>
      </c>
      <c r="E136" s="3"/>
      <c r="F136" s="3"/>
      <c r="G136" s="3"/>
      <c r="H136" s="3"/>
      <c r="I136" s="3"/>
      <c r="J136" s="40"/>
    </row>
    <row r="137" spans="1:10" x14ac:dyDescent="0.25">
      <c r="A137" s="4" t="s">
        <v>145</v>
      </c>
      <c r="B137" s="4"/>
      <c r="C137" s="4"/>
      <c r="D137" s="3"/>
      <c r="E137" s="3"/>
      <c r="F137" s="3"/>
      <c r="G137" s="3"/>
      <c r="H137" s="3"/>
      <c r="I137" s="3">
        <v>400</v>
      </c>
      <c r="J137" s="40"/>
    </row>
    <row r="138" spans="1:10" x14ac:dyDescent="0.25">
      <c r="A138" s="4" t="s">
        <v>99</v>
      </c>
      <c r="B138" s="4"/>
      <c r="C138" s="23"/>
      <c r="D138" s="3"/>
      <c r="E138" s="3"/>
      <c r="F138" s="3">
        <v>1000</v>
      </c>
      <c r="G138" s="3">
        <f>SUM(G130:G136)</f>
        <v>1375</v>
      </c>
      <c r="H138" s="3">
        <v>0</v>
      </c>
      <c r="I138" s="3"/>
      <c r="J138" s="40"/>
    </row>
    <row r="139" spans="1:10" ht="15.75" x14ac:dyDescent="0.25">
      <c r="A139" s="11" t="s">
        <v>4</v>
      </c>
      <c r="B139" s="4"/>
      <c r="C139" s="4"/>
      <c r="D139" s="9">
        <f>SUM(D131:D138)</f>
        <v>1250</v>
      </c>
      <c r="E139" s="20">
        <v>0</v>
      </c>
      <c r="F139" s="20">
        <f>SUM(F130:F138)</f>
        <v>1250</v>
      </c>
      <c r="G139" s="20">
        <v>1375</v>
      </c>
      <c r="H139" s="20">
        <f>SUM(H130:H138)</f>
        <v>2575</v>
      </c>
      <c r="I139" s="20">
        <f>SUM(I129:I138)</f>
        <v>7025</v>
      </c>
      <c r="J139" s="20"/>
    </row>
    <row r="140" spans="1:10" x14ac:dyDescent="0.25">
      <c r="A140" s="4"/>
      <c r="B140" s="4"/>
      <c r="C140" s="4"/>
      <c r="D140" s="3"/>
      <c r="E140" s="3"/>
      <c r="F140" s="3"/>
      <c r="G140" s="3"/>
      <c r="H140" s="3"/>
      <c r="I140" s="3"/>
      <c r="J140" s="40"/>
    </row>
    <row r="141" spans="1:10" ht="15.75" x14ac:dyDescent="0.25">
      <c r="A141" s="7" t="s">
        <v>63</v>
      </c>
      <c r="B141" s="4"/>
      <c r="C141" s="4"/>
      <c r="D141" s="3"/>
      <c r="E141" s="3"/>
      <c r="F141" s="3"/>
      <c r="G141" s="3"/>
      <c r="H141" s="3"/>
      <c r="I141" s="3"/>
      <c r="J141" s="40"/>
    </row>
    <row r="142" spans="1:10" x14ac:dyDescent="0.25">
      <c r="A142" s="4" t="s">
        <v>123</v>
      </c>
      <c r="B142" s="4"/>
      <c r="C142" s="4"/>
      <c r="D142" s="3"/>
      <c r="E142" s="3"/>
      <c r="F142" s="3"/>
      <c r="G142" s="3"/>
      <c r="H142" s="3"/>
      <c r="I142" s="3">
        <v>8500</v>
      </c>
      <c r="J142" s="40"/>
    </row>
    <row r="143" spans="1:10" x14ac:dyDescent="0.25">
      <c r="A143" s="4" t="s">
        <v>64</v>
      </c>
      <c r="B143" s="4"/>
      <c r="C143" s="4"/>
      <c r="D143" s="8" t="e">
        <f>(#REF!*3/100)+#REF!</f>
        <v>#REF!</v>
      </c>
      <c r="E143" s="3">
        <v>820</v>
      </c>
      <c r="F143" s="3">
        <v>900</v>
      </c>
      <c r="G143" s="3">
        <v>750</v>
      </c>
      <c r="H143" s="3">
        <v>900</v>
      </c>
      <c r="I143" s="3">
        <v>1200</v>
      </c>
      <c r="J143" s="40"/>
    </row>
    <row r="144" spans="1:10" x14ac:dyDescent="0.25">
      <c r="A144" s="4" t="s">
        <v>65</v>
      </c>
      <c r="B144" s="4"/>
      <c r="C144" s="4"/>
      <c r="D144" s="8" t="e">
        <f>(#REF!*3/100)+#REF!</f>
        <v>#REF!</v>
      </c>
      <c r="E144" s="3">
        <v>2400</v>
      </c>
      <c r="F144" s="3">
        <v>857</v>
      </c>
      <c r="G144" s="3">
        <v>775</v>
      </c>
      <c r="H144" s="3">
        <v>1100</v>
      </c>
      <c r="I144" s="3">
        <v>750</v>
      </c>
      <c r="J144" s="40"/>
    </row>
    <row r="145" spans="1:11" x14ac:dyDescent="0.25">
      <c r="A145" s="4" t="s">
        <v>66</v>
      </c>
      <c r="B145" s="4"/>
      <c r="C145" s="4"/>
      <c r="D145" s="3">
        <v>450</v>
      </c>
      <c r="E145" s="3">
        <v>500</v>
      </c>
      <c r="F145" s="3">
        <v>300</v>
      </c>
      <c r="G145" s="3"/>
      <c r="H145" s="3"/>
      <c r="I145" s="3"/>
      <c r="J145" s="40"/>
    </row>
    <row r="146" spans="1:11" x14ac:dyDescent="0.25">
      <c r="A146" s="4" t="s">
        <v>67</v>
      </c>
      <c r="B146" s="4"/>
      <c r="C146" s="4"/>
      <c r="D146" s="3"/>
      <c r="E146" s="3"/>
      <c r="F146" s="3"/>
      <c r="G146" s="3"/>
      <c r="H146" s="3">
        <v>1500</v>
      </c>
      <c r="I146" s="3">
        <v>2500</v>
      </c>
      <c r="J146" s="40"/>
    </row>
    <row r="147" spans="1:11" x14ac:dyDescent="0.25">
      <c r="A147" s="4" t="s">
        <v>68</v>
      </c>
      <c r="B147" s="4"/>
      <c r="C147" s="4"/>
      <c r="D147" s="3"/>
      <c r="E147" s="3"/>
      <c r="F147" s="3"/>
      <c r="G147" s="3"/>
      <c r="H147" s="3"/>
      <c r="I147" s="3"/>
      <c r="J147" s="40"/>
    </row>
    <row r="148" spans="1:11" x14ac:dyDescent="0.25">
      <c r="A148" s="4" t="s">
        <v>69</v>
      </c>
      <c r="B148" s="4"/>
      <c r="C148" s="4"/>
      <c r="D148" s="3">
        <v>2500</v>
      </c>
      <c r="E148" s="3">
        <v>2500</v>
      </c>
      <c r="F148" s="3">
        <v>1076</v>
      </c>
      <c r="G148" s="3"/>
      <c r="H148" s="3"/>
      <c r="I148" s="3"/>
      <c r="J148" s="40"/>
    </row>
    <row r="149" spans="1:11" x14ac:dyDescent="0.25">
      <c r="A149" s="4" t="s">
        <v>92</v>
      </c>
      <c r="B149" s="4"/>
      <c r="C149" s="4"/>
      <c r="D149" s="3"/>
      <c r="E149" s="3"/>
      <c r="F149" s="3"/>
      <c r="G149" s="3"/>
      <c r="H149" s="3"/>
      <c r="I149" s="3"/>
      <c r="J149" s="40"/>
    </row>
    <row r="150" spans="1:11" ht="15.75" x14ac:dyDescent="0.25">
      <c r="A150" s="11" t="s">
        <v>4</v>
      </c>
      <c r="B150" s="4"/>
      <c r="C150" s="4"/>
      <c r="D150" s="9" t="e">
        <f>SUM(D143:D148)</f>
        <v>#REF!</v>
      </c>
      <c r="E150" s="20">
        <f>SUM(E143:E149)</f>
        <v>6220</v>
      </c>
      <c r="F150" s="20">
        <f>SUM(F143:F149)</f>
        <v>3133</v>
      </c>
      <c r="G150" s="20">
        <v>1525</v>
      </c>
      <c r="H150" s="20">
        <v>3500</v>
      </c>
      <c r="I150" s="20">
        <f>SUM(I142:I149)</f>
        <v>12950</v>
      </c>
      <c r="J150" s="20"/>
    </row>
    <row r="151" spans="1:11" x14ac:dyDescent="0.25">
      <c r="A151" s="4"/>
      <c r="B151" s="4"/>
      <c r="C151" s="4"/>
      <c r="D151" s="3"/>
      <c r="E151" s="3"/>
      <c r="F151" s="3"/>
      <c r="G151" s="3"/>
      <c r="H151" s="3"/>
      <c r="I151" s="3"/>
      <c r="J151" s="40"/>
    </row>
    <row r="152" spans="1:11" x14ac:dyDescent="0.25">
      <c r="A152" s="4" t="s">
        <v>100</v>
      </c>
      <c r="B152" s="4"/>
      <c r="C152" s="4"/>
      <c r="D152" s="3"/>
      <c r="E152" s="3"/>
      <c r="F152" s="3"/>
      <c r="G152" s="27">
        <v>75265</v>
      </c>
      <c r="H152" s="20">
        <v>75265</v>
      </c>
      <c r="I152" s="20">
        <v>84919</v>
      </c>
      <c r="J152" s="20"/>
    </row>
    <row r="153" spans="1:11" ht="15.75" x14ac:dyDescent="0.25">
      <c r="A153" s="7"/>
      <c r="B153" s="4"/>
      <c r="C153" s="4"/>
      <c r="D153" s="3"/>
      <c r="E153" s="3"/>
      <c r="F153" s="3"/>
      <c r="G153" s="3"/>
      <c r="H153" s="3"/>
      <c r="I153" s="3"/>
      <c r="J153" s="40"/>
    </row>
    <row r="154" spans="1:11" x14ac:dyDescent="0.25">
      <c r="A154" s="4"/>
      <c r="B154" s="4"/>
      <c r="C154" s="4"/>
      <c r="D154" s="3"/>
      <c r="E154" s="3"/>
      <c r="F154" s="3"/>
      <c r="G154" s="3"/>
      <c r="H154" s="3"/>
      <c r="I154" s="3"/>
      <c r="J154" s="40"/>
    </row>
    <row r="155" spans="1:11" ht="18" x14ac:dyDescent="0.25">
      <c r="A155" s="7" t="s">
        <v>70</v>
      </c>
      <c r="B155" s="7"/>
      <c r="C155" s="7"/>
      <c r="D155" s="12" t="e">
        <f>SUM(D12+D49+D51+D53+D67+D79+D102+D107+D109+#REF!+D117+D126+#REF!+D139+D150+D153)</f>
        <v>#REF!</v>
      </c>
      <c r="E155" s="21" t="e">
        <f>SUM(E12,E49,E51,E53,E67,E79,E102,E107,E109,#REF!,#REF!,E117,E126,#REF!,E139,E150)</f>
        <v>#REF!</v>
      </c>
      <c r="F155" s="21" t="e">
        <f>SUM(F150,F139,F126,F117,#REF!,#REF!,F109,F107,F102,F79,F67,F53,F51,F49,F12)</f>
        <v>#REF!</v>
      </c>
      <c r="G155" s="30">
        <v>1065274</v>
      </c>
      <c r="H155" s="21">
        <f>H152+H150+H139+H126+H117+H109+H107+H102+H79+H67+H49+H12</f>
        <v>786466</v>
      </c>
      <c r="I155" s="47">
        <f>SUM(I12+I49+I51+I67+I79+I102+I107+I109+I117+I126+I139+I150+I152)</f>
        <v>1108933</v>
      </c>
      <c r="J155" s="47"/>
    </row>
    <row r="156" spans="1:11" x14ac:dyDescent="0.25">
      <c r="A156" s="4" t="s">
        <v>85</v>
      </c>
      <c r="B156" s="4"/>
      <c r="C156" s="4"/>
      <c r="D156" s="3"/>
      <c r="E156" s="3"/>
      <c r="F156" s="3"/>
      <c r="G156" s="24">
        <v>83284.58</v>
      </c>
      <c r="H156" s="3"/>
      <c r="I156" s="3"/>
      <c r="J156" s="3"/>
      <c r="K156" s="36"/>
    </row>
    <row r="157" spans="1:11" x14ac:dyDescent="0.25">
      <c r="A157" s="4" t="s">
        <v>117</v>
      </c>
      <c r="B157" s="4"/>
      <c r="C157" s="4"/>
      <c r="D157" s="3"/>
      <c r="E157" s="3"/>
      <c r="F157" s="3"/>
      <c r="G157" s="3"/>
      <c r="H157" s="3"/>
      <c r="I157" s="3"/>
      <c r="J157" s="3"/>
      <c r="K157" s="36"/>
    </row>
    <row r="158" spans="1:11" ht="15.75" x14ac:dyDescent="0.25">
      <c r="A158" s="13" t="s">
        <v>71</v>
      </c>
      <c r="B158" s="14"/>
      <c r="C158" s="4"/>
      <c r="D158" s="3"/>
      <c r="E158" s="3"/>
      <c r="F158" s="3"/>
      <c r="G158" s="3"/>
      <c r="H158" s="3"/>
      <c r="I158" s="3"/>
      <c r="J158" s="3"/>
      <c r="K158" s="36"/>
    </row>
    <row r="159" spans="1:11" x14ac:dyDescent="0.25">
      <c r="A159" s="4"/>
      <c r="B159" s="4"/>
      <c r="C159" s="19">
        <v>2020</v>
      </c>
      <c r="D159" s="3"/>
      <c r="E159" s="3"/>
      <c r="F159" s="3"/>
      <c r="G159" s="3"/>
      <c r="H159" s="3"/>
      <c r="I159" s="19"/>
      <c r="J159" s="3"/>
      <c r="K159" s="52"/>
    </row>
    <row r="160" spans="1:11" ht="15.75" x14ac:dyDescent="0.25">
      <c r="A160" s="7" t="s">
        <v>146</v>
      </c>
      <c r="B160" s="4"/>
      <c r="C160" s="40">
        <v>66000</v>
      </c>
      <c r="D160" s="3"/>
      <c r="E160" s="3"/>
      <c r="F160" s="3"/>
      <c r="G160" s="3"/>
      <c r="H160" s="3"/>
      <c r="I160" s="40"/>
      <c r="J160" s="3"/>
      <c r="K160" s="36"/>
    </row>
    <row r="161" spans="1:11" ht="15.75" x14ac:dyDescent="0.25">
      <c r="A161" s="7" t="s">
        <v>72</v>
      </c>
      <c r="B161" s="4"/>
      <c r="C161" s="40">
        <v>211000</v>
      </c>
      <c r="D161" s="22"/>
      <c r="E161" s="22"/>
      <c r="F161" s="22"/>
      <c r="G161" s="40"/>
      <c r="H161" s="40"/>
      <c r="I161" s="40"/>
      <c r="J161" s="3"/>
      <c r="K161" s="32"/>
    </row>
    <row r="162" spans="1:11" ht="15.75" x14ac:dyDescent="0.25">
      <c r="A162" s="7" t="s">
        <v>124</v>
      </c>
      <c r="B162" s="4"/>
      <c r="C162" s="40">
        <v>35000</v>
      </c>
      <c r="D162" s="22"/>
      <c r="E162" s="22"/>
      <c r="F162" s="22"/>
      <c r="G162" s="40"/>
      <c r="H162" s="40"/>
      <c r="I162" s="40"/>
      <c r="J162" s="3"/>
      <c r="K162" s="32"/>
    </row>
    <row r="163" spans="1:11" ht="18" x14ac:dyDescent="0.25">
      <c r="A163" s="7" t="s">
        <v>112</v>
      </c>
      <c r="B163" s="4"/>
      <c r="C163" s="46">
        <v>7000</v>
      </c>
      <c r="D163" s="49"/>
      <c r="E163" s="49"/>
      <c r="F163" s="49"/>
      <c r="G163" s="50"/>
      <c r="H163" s="46"/>
      <c r="I163" s="46"/>
      <c r="J163" s="48"/>
      <c r="K163" s="53"/>
    </row>
    <row r="164" spans="1:11" ht="15.75" x14ac:dyDescent="0.25">
      <c r="A164" s="7" t="s">
        <v>73</v>
      </c>
      <c r="B164" s="4"/>
      <c r="C164" s="40">
        <v>22000</v>
      </c>
      <c r="D164" s="22"/>
      <c r="E164" s="22"/>
      <c r="F164" s="22"/>
      <c r="G164" s="40"/>
      <c r="H164" s="40"/>
      <c r="I164" s="40"/>
      <c r="J164" s="3"/>
      <c r="K164" s="32"/>
    </row>
    <row r="165" spans="1:11" ht="15.75" x14ac:dyDescent="0.25">
      <c r="A165" s="7" t="s">
        <v>121</v>
      </c>
      <c r="B165" s="4"/>
      <c r="C165" s="40">
        <v>48000</v>
      </c>
      <c r="D165" s="22"/>
      <c r="E165" s="22"/>
      <c r="F165" s="22"/>
      <c r="G165" s="40"/>
      <c r="H165" s="40"/>
      <c r="I165" s="40"/>
      <c r="J165" s="3"/>
      <c r="K165" s="32"/>
    </row>
    <row r="166" spans="1:11" ht="15.75" x14ac:dyDescent="0.25">
      <c r="A166" s="7" t="s">
        <v>74</v>
      </c>
      <c r="B166" s="4"/>
      <c r="C166" s="40">
        <v>5200</v>
      </c>
      <c r="D166" s="37"/>
      <c r="E166" s="22"/>
      <c r="F166" s="22"/>
      <c r="G166" s="40"/>
      <c r="H166" s="40"/>
      <c r="I166" s="40"/>
      <c r="J166" s="3"/>
      <c r="K166" s="32"/>
    </row>
    <row r="167" spans="1:11" ht="15.75" x14ac:dyDescent="0.25">
      <c r="A167" s="7" t="s">
        <v>101</v>
      </c>
      <c r="B167" s="4"/>
      <c r="C167" s="40"/>
      <c r="D167" s="22"/>
      <c r="E167" s="22"/>
      <c r="F167" s="22"/>
      <c r="G167" s="40"/>
      <c r="H167" s="40"/>
      <c r="I167" s="40"/>
      <c r="J167" s="3"/>
      <c r="K167" s="32"/>
    </row>
    <row r="168" spans="1:11" ht="15.75" x14ac:dyDescent="0.25">
      <c r="A168" s="7" t="s">
        <v>122</v>
      </c>
      <c r="B168" s="4"/>
      <c r="C168" s="40">
        <v>1000</v>
      </c>
      <c r="D168" s="22"/>
      <c r="E168" s="22"/>
      <c r="F168" s="22"/>
      <c r="G168" s="40"/>
      <c r="H168" s="40"/>
      <c r="I168" s="40"/>
      <c r="J168" s="3"/>
      <c r="K168" s="32"/>
    </row>
    <row r="169" spans="1:11" ht="15.75" x14ac:dyDescent="0.25">
      <c r="A169" s="7" t="s">
        <v>104</v>
      </c>
      <c r="B169" s="4"/>
      <c r="C169" s="40">
        <v>20000</v>
      </c>
      <c r="D169" s="37"/>
      <c r="E169" s="22"/>
      <c r="F169" s="22"/>
      <c r="G169" s="40"/>
      <c r="H169" s="40"/>
      <c r="I169" s="40"/>
      <c r="J169" s="3"/>
      <c r="K169" s="32"/>
    </row>
    <row r="170" spans="1:11" ht="15.75" x14ac:dyDescent="0.25">
      <c r="A170" s="7" t="s">
        <v>102</v>
      </c>
      <c r="B170" s="4"/>
      <c r="C170" s="40">
        <v>1000</v>
      </c>
      <c r="D170" s="37"/>
      <c r="E170" s="22"/>
      <c r="F170" s="22"/>
      <c r="G170" s="40"/>
      <c r="H170" s="40"/>
      <c r="I170" s="40"/>
      <c r="J170" s="3"/>
      <c r="K170" s="32"/>
    </row>
    <row r="171" spans="1:11" ht="15.75" x14ac:dyDescent="0.25">
      <c r="A171" s="7" t="s">
        <v>103</v>
      </c>
      <c r="B171" s="4"/>
      <c r="C171" s="40">
        <v>1000</v>
      </c>
      <c r="D171" s="37"/>
      <c r="E171" s="22"/>
      <c r="F171" s="22"/>
      <c r="G171" s="40"/>
      <c r="H171" s="40"/>
      <c r="I171" s="40"/>
      <c r="J171" s="3"/>
      <c r="K171" s="32"/>
    </row>
    <row r="172" spans="1:11" ht="15.75" x14ac:dyDescent="0.25">
      <c r="A172" s="7" t="s">
        <v>75</v>
      </c>
      <c r="B172" s="4"/>
      <c r="C172" s="40"/>
      <c r="D172" s="37"/>
      <c r="E172" s="22"/>
      <c r="F172" s="22"/>
      <c r="G172" s="40"/>
      <c r="H172" s="40"/>
      <c r="I172" s="40"/>
      <c r="J172" s="3"/>
      <c r="K172" s="32"/>
    </row>
    <row r="173" spans="1:11" ht="15.75" x14ac:dyDescent="0.25">
      <c r="A173" s="7" t="s">
        <v>105</v>
      </c>
      <c r="B173" s="4"/>
      <c r="C173" s="40">
        <v>3000</v>
      </c>
      <c r="D173" s="37"/>
      <c r="E173" s="22"/>
      <c r="F173" s="22"/>
      <c r="G173" s="40"/>
      <c r="H173" s="40"/>
      <c r="I173" s="40"/>
      <c r="J173" s="3"/>
      <c r="K173" s="32"/>
    </row>
    <row r="174" spans="1:11" ht="15.75" x14ac:dyDescent="0.25">
      <c r="A174" s="7" t="s">
        <v>76</v>
      </c>
      <c r="B174" s="7"/>
      <c r="C174" s="40">
        <v>4000</v>
      </c>
      <c r="D174" s="37"/>
      <c r="E174" s="22"/>
      <c r="F174" s="22"/>
      <c r="G174" s="40"/>
      <c r="H174" s="40"/>
      <c r="I174" s="40"/>
      <c r="J174" s="3"/>
      <c r="K174" s="32"/>
    </row>
    <row r="175" spans="1:11" ht="18" x14ac:dyDescent="0.25">
      <c r="A175" s="15" t="s">
        <v>4</v>
      </c>
      <c r="B175" s="4"/>
      <c r="C175" s="45">
        <f>SUM(C160:C174)</f>
        <v>424200</v>
      </c>
      <c r="D175" s="37"/>
      <c r="E175" s="22"/>
      <c r="F175" s="22"/>
      <c r="G175" s="40"/>
      <c r="H175" s="40"/>
      <c r="I175" s="41"/>
      <c r="J175" s="3"/>
      <c r="K175" s="54"/>
    </row>
    <row r="176" spans="1:11" ht="15.75" x14ac:dyDescent="0.25">
      <c r="A176" s="4"/>
      <c r="B176" s="4"/>
      <c r="C176" s="40"/>
      <c r="D176" s="37"/>
      <c r="E176" s="37"/>
      <c r="F176" s="22"/>
      <c r="G176" s="40"/>
      <c r="H176" s="40"/>
      <c r="I176" s="40"/>
      <c r="J176" s="40"/>
      <c r="K176" s="32"/>
    </row>
    <row r="177" spans="1:18" ht="15.75" x14ac:dyDescent="0.25">
      <c r="A177" s="7" t="s">
        <v>77</v>
      </c>
      <c r="B177" s="7"/>
      <c r="C177" s="41">
        <f>SUM(C175)</f>
        <v>424200</v>
      </c>
      <c r="D177" s="38"/>
      <c r="E177" s="38"/>
      <c r="F177" s="38"/>
      <c r="G177" s="40"/>
      <c r="H177" s="40"/>
      <c r="I177" s="41"/>
      <c r="J177" s="40"/>
      <c r="K177" s="54"/>
    </row>
    <row r="178" spans="1:18" ht="18" x14ac:dyDescent="0.25">
      <c r="A178" s="7"/>
      <c r="B178" s="7"/>
      <c r="C178" s="40"/>
      <c r="D178" s="22"/>
      <c r="E178" s="22"/>
      <c r="F178" s="42"/>
      <c r="G178" s="40"/>
      <c r="H178" s="40"/>
      <c r="I178" s="40"/>
      <c r="J178" s="40"/>
      <c r="K178" s="54"/>
    </row>
    <row r="179" spans="1:18" ht="15.75" x14ac:dyDescent="0.25">
      <c r="A179" s="7" t="s">
        <v>78</v>
      </c>
      <c r="B179" s="7"/>
      <c r="C179" s="41">
        <v>1108933</v>
      </c>
      <c r="D179" s="22"/>
      <c r="E179" s="22"/>
      <c r="F179" s="22"/>
      <c r="G179" s="40"/>
      <c r="H179" s="40"/>
      <c r="I179" s="41"/>
      <c r="J179" s="40"/>
      <c r="K179" s="54"/>
    </row>
    <row r="180" spans="1:18" ht="15.75" x14ac:dyDescent="0.25">
      <c r="A180" s="7"/>
      <c r="B180" s="7"/>
      <c r="C180" s="40"/>
      <c r="D180" s="37"/>
      <c r="E180" s="37"/>
      <c r="F180" s="43"/>
      <c r="G180" s="40"/>
      <c r="H180" s="40"/>
      <c r="I180" s="40"/>
      <c r="J180" s="40"/>
      <c r="K180" s="54"/>
    </row>
    <row r="181" spans="1:18" ht="15.75" x14ac:dyDescent="0.25">
      <c r="A181" s="7" t="s">
        <v>79</v>
      </c>
      <c r="B181" s="7"/>
      <c r="C181" s="41">
        <v>60207600</v>
      </c>
      <c r="D181" s="37"/>
      <c r="E181" s="37"/>
      <c r="F181" s="22"/>
      <c r="G181" s="40"/>
      <c r="H181" s="40"/>
      <c r="I181" s="41"/>
      <c r="J181" s="40"/>
      <c r="K181" s="54"/>
    </row>
    <row r="182" spans="1:18" ht="15.75" x14ac:dyDescent="0.25">
      <c r="A182" s="4"/>
      <c r="B182" s="4"/>
      <c r="C182" s="37"/>
      <c r="D182" s="37"/>
      <c r="E182" s="37"/>
      <c r="F182" s="44"/>
      <c r="G182" s="40"/>
      <c r="H182" s="40"/>
      <c r="I182" s="40"/>
      <c r="J182" s="40"/>
      <c r="K182" s="32"/>
    </row>
    <row r="183" spans="1:18" ht="15.75" x14ac:dyDescent="0.25">
      <c r="A183" s="4" t="s">
        <v>116</v>
      </c>
      <c r="B183" s="4"/>
      <c r="C183" s="37"/>
      <c r="D183" s="37"/>
      <c r="E183" s="37"/>
      <c r="F183" s="43"/>
      <c r="G183" s="40"/>
      <c r="H183" s="40"/>
      <c r="I183" s="40"/>
      <c r="J183" s="40"/>
      <c r="K183" s="32"/>
    </row>
    <row r="184" spans="1:18" ht="15.75" x14ac:dyDescent="0.25">
      <c r="A184" s="4"/>
      <c r="B184" s="4"/>
      <c r="C184" s="37"/>
      <c r="D184" s="37"/>
      <c r="E184" s="37"/>
      <c r="F184" s="43"/>
      <c r="G184" s="40"/>
      <c r="H184" s="40"/>
      <c r="I184" s="40"/>
      <c r="J184" s="40"/>
      <c r="K184" s="32"/>
    </row>
    <row r="185" spans="1:18" ht="20.25" x14ac:dyDescent="0.3">
      <c r="A185" s="16" t="s">
        <v>148</v>
      </c>
      <c r="B185" s="22">
        <v>1.1373</v>
      </c>
      <c r="C185" s="39">
        <f>SUM(C179-C177)/C181*100</f>
        <v>1.1372866548409171</v>
      </c>
      <c r="D185" s="22"/>
      <c r="E185" s="22"/>
      <c r="F185" s="22"/>
      <c r="G185" s="40"/>
      <c r="H185" s="40"/>
      <c r="I185" s="41"/>
      <c r="J185" s="41"/>
      <c r="K185" s="54"/>
      <c r="L185" s="55"/>
    </row>
    <row r="186" spans="1:18" x14ac:dyDescent="0.25">
      <c r="A186" s="51"/>
      <c r="B186" s="51"/>
      <c r="C186" s="51"/>
      <c r="D186" s="36"/>
      <c r="E186" s="36"/>
      <c r="F186" s="36"/>
      <c r="G186" s="36"/>
      <c r="H186" s="36"/>
      <c r="I186" s="36"/>
      <c r="J186" s="36"/>
      <c r="K186" s="31"/>
      <c r="L186" s="31"/>
      <c r="M186" s="33"/>
      <c r="N186" s="32"/>
      <c r="O186" s="32"/>
      <c r="P186" s="32"/>
      <c r="Q186" s="32"/>
      <c r="R186" s="32"/>
    </row>
    <row r="187" spans="1:18" x14ac:dyDescent="0.25">
      <c r="A187" s="52"/>
      <c r="B187" s="52"/>
      <c r="C187" s="52"/>
      <c r="D187" s="36"/>
      <c r="E187" s="36"/>
      <c r="F187" s="36"/>
      <c r="G187" s="36"/>
      <c r="H187" s="36"/>
      <c r="I187" s="36"/>
      <c r="J187" s="31"/>
      <c r="K187" s="31"/>
      <c r="L187" s="31"/>
      <c r="M187" s="31"/>
      <c r="N187" s="32"/>
      <c r="O187" s="32"/>
      <c r="P187" s="32"/>
      <c r="Q187" s="32"/>
      <c r="R187" s="32"/>
    </row>
    <row r="188" spans="1:18" ht="20.25" x14ac:dyDescent="0.3">
      <c r="A188" s="36"/>
      <c r="B188" s="36"/>
      <c r="C188" s="36"/>
      <c r="D188" s="36"/>
      <c r="E188" s="36"/>
      <c r="F188" s="36"/>
      <c r="G188" s="36"/>
      <c r="H188" s="36"/>
      <c r="I188" s="36"/>
      <c r="J188" s="34"/>
      <c r="K188" s="34"/>
      <c r="L188" s="31"/>
      <c r="M188" s="35"/>
      <c r="N188" s="32"/>
      <c r="O188" s="32"/>
      <c r="P188" s="32"/>
      <c r="Q188" s="32"/>
      <c r="R188" s="32"/>
    </row>
    <row r="189" spans="1:18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2"/>
      <c r="K189" s="32"/>
      <c r="L189" s="32"/>
      <c r="M189" s="32"/>
      <c r="N189" s="32"/>
      <c r="O189" s="32"/>
      <c r="P189" s="32"/>
      <c r="Q189" s="32"/>
      <c r="R189" s="32"/>
    </row>
    <row r="190" spans="1:18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2"/>
      <c r="K190" s="32"/>
      <c r="L190" s="32"/>
      <c r="M190" s="32"/>
      <c r="N190" s="32"/>
      <c r="O190" s="32"/>
      <c r="P190" s="32"/>
      <c r="Q190" s="32"/>
      <c r="R190" s="32"/>
    </row>
    <row r="191" spans="1:18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</row>
    <row r="192" spans="1:18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1:14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1:14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1:14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1:14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1:14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1:14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1:14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1:14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1:14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1:14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1:14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1:14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1:14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1:14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1:14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1:14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</row>
    <row r="209" spans="1:14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</row>
    <row r="210" spans="1:14" x14ac:dyDescent="0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</row>
    <row r="211" spans="1:14" x14ac:dyDescent="0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</row>
    <row r="212" spans="1:14" x14ac:dyDescent="0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</row>
    <row r="213" spans="1:14" x14ac:dyDescent="0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</row>
    <row r="214" spans="1:14" x14ac:dyDescent="0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</row>
    <row r="215" spans="1:14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1:14" x14ac:dyDescent="0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</row>
    <row r="217" spans="1:14" x14ac:dyDescent="0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</row>
    <row r="218" spans="1:14" x14ac:dyDescent="0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</row>
    <row r="219" spans="1:14" x14ac:dyDescent="0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</row>
    <row r="220" spans="1:14" x14ac:dyDescent="0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</row>
    <row r="221" spans="1:14" x14ac:dyDescent="0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</row>
    <row r="222" spans="1:14" x14ac:dyDescent="0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x14ac:dyDescent="0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x14ac:dyDescent="0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x14ac:dyDescent="0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x14ac:dyDescent="0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x14ac:dyDescent="0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x14ac:dyDescent="0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x14ac:dyDescent="0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x14ac:dyDescent="0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x14ac:dyDescent="0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x14ac:dyDescent="0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x14ac:dyDescent="0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x14ac:dyDescent="0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x14ac:dyDescent="0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x14ac:dyDescent="0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x14ac:dyDescent="0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x14ac:dyDescent="0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x14ac:dyDescent="0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x14ac:dyDescent="0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x14ac:dyDescent="0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x14ac:dyDescent="0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x14ac:dyDescent="0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x14ac:dyDescent="0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x14ac:dyDescent="0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x14ac:dyDescent="0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x14ac:dyDescent="0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x14ac:dyDescent="0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x14ac:dyDescent="0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x14ac:dyDescent="0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x14ac:dyDescent="0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x14ac:dyDescent="0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x14ac:dyDescent="0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x14ac:dyDescent="0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x14ac:dyDescent="0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x14ac:dyDescent="0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x14ac:dyDescent="0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1:14" x14ac:dyDescent="0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1:14" x14ac:dyDescent="0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x14ac:dyDescent="0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x14ac:dyDescent="0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x14ac:dyDescent="0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x14ac:dyDescent="0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x14ac:dyDescent="0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x14ac:dyDescent="0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x14ac:dyDescent="0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x14ac:dyDescent="0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x14ac:dyDescent="0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x14ac:dyDescent="0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x14ac:dyDescent="0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x14ac:dyDescent="0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x14ac:dyDescent="0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x14ac:dyDescent="0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x14ac:dyDescent="0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x14ac:dyDescent="0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x14ac:dyDescent="0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x14ac:dyDescent="0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x14ac:dyDescent="0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x14ac:dyDescent="0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x14ac:dyDescent="0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x14ac:dyDescent="0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x14ac:dyDescent="0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x14ac:dyDescent="0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x14ac:dyDescent="0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x14ac:dyDescent="0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x14ac:dyDescent="0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x14ac:dyDescent="0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x14ac:dyDescent="0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x14ac:dyDescent="0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x14ac:dyDescent="0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x14ac:dyDescent="0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x14ac:dyDescent="0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x14ac:dyDescent="0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x14ac:dyDescent="0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x14ac:dyDescent="0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x14ac:dyDescent="0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x14ac:dyDescent="0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x14ac:dyDescent="0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x14ac:dyDescent="0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x14ac:dyDescent="0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x14ac:dyDescent="0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x14ac:dyDescent="0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x14ac:dyDescent="0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x14ac:dyDescent="0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x14ac:dyDescent="0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x14ac:dyDescent="0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x14ac:dyDescent="0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x14ac:dyDescent="0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x14ac:dyDescent="0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x14ac:dyDescent="0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x14ac:dyDescent="0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x14ac:dyDescent="0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x14ac:dyDescent="0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x14ac:dyDescent="0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x14ac:dyDescent="0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x14ac:dyDescent="0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x14ac:dyDescent="0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x14ac:dyDescent="0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x14ac:dyDescent="0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x14ac:dyDescent="0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x14ac:dyDescent="0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x14ac:dyDescent="0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x14ac:dyDescent="0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x14ac:dyDescent="0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x14ac:dyDescent="0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x14ac:dyDescent="0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x14ac:dyDescent="0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x14ac:dyDescent="0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x14ac:dyDescent="0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x14ac:dyDescent="0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x14ac:dyDescent="0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x14ac:dyDescent="0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x14ac:dyDescent="0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x14ac:dyDescent="0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x14ac:dyDescent="0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x14ac:dyDescent="0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x14ac:dyDescent="0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x14ac:dyDescent="0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x14ac:dyDescent="0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x14ac:dyDescent="0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x14ac:dyDescent="0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x14ac:dyDescent="0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x14ac:dyDescent="0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x14ac:dyDescent="0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x14ac:dyDescent="0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x14ac:dyDescent="0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x14ac:dyDescent="0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x14ac:dyDescent="0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x14ac:dyDescent="0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x14ac:dyDescent="0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x14ac:dyDescent="0.2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x14ac:dyDescent="0.2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x14ac:dyDescent="0.2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x14ac:dyDescent="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x14ac:dyDescent="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x14ac:dyDescent="0.2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x14ac:dyDescent="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x14ac:dyDescent="0.2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x14ac:dyDescent="0.2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x14ac:dyDescent="0.2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x14ac:dyDescent="0.2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x14ac:dyDescent="0.2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x14ac:dyDescent="0.2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x14ac:dyDescent="0.2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x14ac:dyDescent="0.2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</sheetData>
  <pageMargins left="0.25" right="0.25" top="0.75" bottom="0.75" header="0.3" footer="0.3"/>
  <pageSetup paperSize="5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DG-1</dc:creator>
  <cp:lastModifiedBy>dgalleyn-cawood@hotmail.com</cp:lastModifiedBy>
  <cp:lastPrinted>2019-12-17T19:44:33Z</cp:lastPrinted>
  <dcterms:created xsi:type="dcterms:W3CDTF">2011-11-22T19:34:51Z</dcterms:created>
  <dcterms:modified xsi:type="dcterms:W3CDTF">2020-06-22T18:40:23Z</dcterms:modified>
</cp:coreProperties>
</file>